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inetNousei04\Desktop\"/>
    </mc:Choice>
  </mc:AlternateContent>
  <xr:revisionPtr revIDLastSave="0" documentId="8_{3CA32D8B-81E0-4AC1-AD45-B920CB6DB54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深谷・宮内" sheetId="1" r:id="rId1"/>
  </sheets>
  <definedNames>
    <definedName name="_xlnm._FilterDatabase" localSheetId="0" hidden="1">深谷・宮内!$W$1:$W$154</definedName>
    <definedName name="_xlnm.Print_Area" localSheetId="0">深谷・宮内!$S$3:$X$143</definedName>
    <definedName name="_xlnm.Print_Titles" localSheetId="0">深谷・宮内!$3:$4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" l="1"/>
  <c r="K5" i="1"/>
  <c r="L5" i="1"/>
  <c r="M5" i="1"/>
  <c r="N5" i="1"/>
  <c r="K6" i="1"/>
  <c r="L6" i="1"/>
  <c r="M6" i="1"/>
  <c r="N6" i="1"/>
  <c r="K7" i="1"/>
  <c r="L7" i="1"/>
  <c r="M7" i="1"/>
  <c r="N7" i="1"/>
  <c r="K8" i="1"/>
  <c r="L8" i="1"/>
  <c r="M8" i="1"/>
  <c r="N8" i="1"/>
  <c r="K9" i="1"/>
  <c r="L9" i="1"/>
  <c r="M9" i="1"/>
  <c r="N9" i="1"/>
  <c r="K10" i="1"/>
  <c r="L10" i="1"/>
  <c r="M10" i="1"/>
  <c r="N10" i="1"/>
  <c r="K11" i="1"/>
  <c r="L11" i="1"/>
  <c r="M11" i="1"/>
  <c r="N11" i="1"/>
  <c r="K12" i="1"/>
  <c r="L12" i="1"/>
  <c r="M12" i="1"/>
  <c r="N12" i="1"/>
  <c r="K13" i="1"/>
  <c r="L13" i="1"/>
  <c r="M13" i="1"/>
  <c r="N13" i="1"/>
  <c r="K14" i="1"/>
  <c r="L14" i="1"/>
  <c r="M14" i="1"/>
  <c r="N14" i="1"/>
  <c r="K15" i="1"/>
  <c r="L15" i="1"/>
  <c r="M15" i="1"/>
  <c r="N15" i="1"/>
  <c r="K16" i="1"/>
  <c r="L16" i="1"/>
  <c r="M16" i="1"/>
  <c r="N16" i="1"/>
  <c r="C17" i="1"/>
  <c r="K17" i="1"/>
  <c r="L17" i="1"/>
  <c r="M17" i="1"/>
  <c r="N17" i="1"/>
  <c r="K18" i="1"/>
  <c r="L18" i="1"/>
  <c r="M18" i="1"/>
  <c r="N18" i="1"/>
  <c r="K19" i="1"/>
  <c r="L19" i="1"/>
  <c r="M19" i="1"/>
  <c r="N19" i="1"/>
  <c r="K20" i="1"/>
  <c r="L20" i="1"/>
  <c r="M20" i="1"/>
  <c r="N20" i="1"/>
  <c r="K21" i="1"/>
  <c r="L21" i="1"/>
  <c r="M21" i="1"/>
  <c r="N21" i="1"/>
  <c r="K22" i="1"/>
  <c r="L22" i="1"/>
  <c r="M22" i="1"/>
  <c r="N22" i="1"/>
  <c r="K23" i="1"/>
  <c r="L23" i="1"/>
  <c r="M23" i="1"/>
  <c r="N23" i="1"/>
  <c r="K24" i="1"/>
  <c r="L24" i="1"/>
  <c r="M24" i="1"/>
  <c r="N24" i="1"/>
  <c r="K25" i="1"/>
  <c r="L25" i="1"/>
  <c r="M25" i="1"/>
  <c r="N25" i="1"/>
  <c r="K26" i="1"/>
  <c r="L26" i="1"/>
  <c r="M26" i="1"/>
  <c r="N26" i="1"/>
  <c r="K27" i="1"/>
  <c r="L27" i="1"/>
  <c r="M27" i="1"/>
  <c r="N27" i="1"/>
  <c r="K28" i="1"/>
  <c r="L28" i="1"/>
  <c r="M28" i="1"/>
  <c r="N28" i="1"/>
  <c r="K29" i="1"/>
  <c r="L29" i="1"/>
  <c r="M29" i="1"/>
  <c r="N29" i="1"/>
  <c r="K30" i="1"/>
  <c r="L30" i="1"/>
  <c r="M30" i="1"/>
  <c r="N30" i="1"/>
  <c r="K31" i="1"/>
  <c r="L31" i="1"/>
  <c r="M31" i="1"/>
  <c r="N31" i="1"/>
  <c r="K32" i="1"/>
  <c r="L32" i="1"/>
  <c r="M32" i="1"/>
  <c r="N32" i="1"/>
  <c r="K33" i="1"/>
  <c r="L33" i="1"/>
  <c r="M33" i="1"/>
  <c r="N33" i="1"/>
  <c r="K34" i="1"/>
  <c r="L34" i="1"/>
  <c r="M34" i="1"/>
  <c r="N34" i="1"/>
  <c r="K35" i="1"/>
  <c r="L35" i="1"/>
  <c r="M35" i="1"/>
  <c r="N35" i="1"/>
  <c r="K36" i="1"/>
  <c r="L36" i="1"/>
  <c r="M36" i="1"/>
  <c r="N36" i="1"/>
  <c r="K37" i="1"/>
  <c r="L37" i="1"/>
  <c r="M37" i="1"/>
  <c r="N37" i="1"/>
  <c r="K38" i="1"/>
  <c r="L38" i="1"/>
  <c r="M38" i="1"/>
  <c r="N38" i="1"/>
  <c r="K39" i="1"/>
  <c r="L39" i="1"/>
  <c r="M39" i="1"/>
  <c r="N39" i="1"/>
  <c r="K40" i="1"/>
  <c r="L40" i="1"/>
  <c r="M40" i="1"/>
  <c r="N40" i="1"/>
  <c r="K41" i="1"/>
  <c r="L41" i="1"/>
  <c r="M41" i="1"/>
  <c r="N41" i="1"/>
  <c r="K42" i="1"/>
  <c r="L42" i="1"/>
  <c r="M42" i="1"/>
  <c r="N42" i="1"/>
  <c r="K43" i="1"/>
  <c r="L43" i="1"/>
  <c r="M43" i="1"/>
  <c r="N43" i="1"/>
  <c r="K44" i="1"/>
  <c r="L44" i="1"/>
  <c r="M44" i="1"/>
  <c r="N44" i="1"/>
  <c r="K45" i="1"/>
  <c r="L45" i="1"/>
  <c r="M45" i="1"/>
  <c r="N45" i="1"/>
  <c r="K46" i="1"/>
  <c r="L46" i="1"/>
  <c r="M46" i="1"/>
  <c r="N46" i="1"/>
  <c r="K47" i="1"/>
  <c r="L47" i="1"/>
  <c r="M47" i="1"/>
  <c r="N47" i="1"/>
  <c r="K48" i="1"/>
  <c r="L48" i="1"/>
  <c r="M48" i="1"/>
  <c r="N48" i="1"/>
  <c r="K49" i="1"/>
  <c r="L49" i="1"/>
  <c r="M49" i="1"/>
  <c r="N49" i="1"/>
  <c r="K50" i="1"/>
  <c r="L50" i="1"/>
  <c r="M50" i="1"/>
  <c r="N50" i="1"/>
  <c r="K51" i="1"/>
  <c r="L51" i="1"/>
  <c r="M51" i="1"/>
  <c r="N51" i="1"/>
  <c r="K52" i="1"/>
  <c r="L52" i="1"/>
  <c r="M52" i="1"/>
  <c r="N52" i="1"/>
  <c r="K53" i="1"/>
  <c r="L53" i="1"/>
  <c r="M53" i="1"/>
  <c r="N53" i="1"/>
  <c r="K54" i="1"/>
  <c r="L54" i="1"/>
  <c r="M54" i="1"/>
  <c r="N54" i="1"/>
  <c r="K55" i="1"/>
  <c r="L55" i="1"/>
  <c r="M55" i="1"/>
  <c r="N55" i="1"/>
  <c r="K56" i="1"/>
  <c r="L56" i="1"/>
  <c r="M56" i="1"/>
  <c r="N56" i="1"/>
  <c r="K57" i="1"/>
  <c r="L57" i="1"/>
  <c r="M57" i="1"/>
  <c r="N57" i="1"/>
  <c r="K58" i="1"/>
  <c r="L58" i="1"/>
  <c r="M58" i="1"/>
  <c r="N58" i="1"/>
  <c r="K59" i="1"/>
  <c r="L59" i="1"/>
  <c r="M59" i="1"/>
  <c r="N59" i="1"/>
  <c r="K60" i="1"/>
  <c r="L60" i="1"/>
  <c r="M60" i="1"/>
  <c r="N60" i="1"/>
  <c r="K61" i="1"/>
  <c r="L61" i="1"/>
  <c r="M61" i="1"/>
  <c r="N61" i="1"/>
  <c r="K62" i="1"/>
  <c r="L62" i="1"/>
  <c r="M62" i="1"/>
  <c r="N62" i="1"/>
  <c r="K63" i="1"/>
  <c r="L63" i="1"/>
  <c r="M63" i="1"/>
  <c r="N63" i="1"/>
  <c r="K64" i="1"/>
  <c r="L64" i="1"/>
  <c r="M64" i="1"/>
  <c r="N64" i="1"/>
  <c r="K65" i="1"/>
  <c r="L65" i="1"/>
  <c r="M65" i="1"/>
  <c r="N65" i="1"/>
  <c r="K66" i="1"/>
  <c r="L66" i="1"/>
  <c r="M66" i="1"/>
  <c r="N66" i="1"/>
  <c r="K67" i="1"/>
  <c r="L67" i="1"/>
  <c r="M67" i="1"/>
  <c r="N67" i="1"/>
  <c r="K68" i="1"/>
  <c r="L68" i="1"/>
  <c r="M68" i="1"/>
  <c r="N68" i="1"/>
  <c r="K69" i="1"/>
  <c r="L69" i="1"/>
  <c r="M69" i="1"/>
  <c r="N69" i="1"/>
  <c r="K70" i="1"/>
  <c r="L70" i="1"/>
  <c r="M70" i="1"/>
  <c r="N70" i="1"/>
  <c r="K71" i="1"/>
  <c r="L71" i="1"/>
  <c r="M71" i="1"/>
  <c r="N71" i="1"/>
  <c r="K72" i="1"/>
  <c r="L72" i="1"/>
  <c r="M72" i="1"/>
  <c r="N72" i="1"/>
  <c r="K73" i="1"/>
  <c r="L73" i="1"/>
  <c r="M73" i="1"/>
  <c r="N73" i="1"/>
  <c r="K74" i="1"/>
  <c r="L74" i="1"/>
  <c r="M74" i="1"/>
  <c r="N74" i="1"/>
  <c r="C75" i="1"/>
  <c r="K75" i="1"/>
  <c r="L75" i="1"/>
  <c r="M75" i="1"/>
  <c r="N75" i="1"/>
  <c r="K76" i="1"/>
  <c r="L76" i="1"/>
  <c r="M76" i="1"/>
  <c r="N76" i="1"/>
  <c r="K77" i="1"/>
  <c r="L77" i="1"/>
  <c r="M77" i="1"/>
  <c r="N77" i="1"/>
  <c r="K78" i="1"/>
  <c r="L78" i="1"/>
  <c r="M78" i="1"/>
  <c r="N78" i="1"/>
  <c r="K79" i="1"/>
  <c r="L79" i="1"/>
  <c r="M79" i="1"/>
  <c r="N79" i="1"/>
  <c r="K80" i="1"/>
  <c r="L80" i="1"/>
  <c r="M80" i="1"/>
  <c r="N80" i="1"/>
  <c r="K81" i="1"/>
  <c r="L81" i="1"/>
  <c r="M81" i="1"/>
  <c r="N81" i="1"/>
  <c r="K82" i="1"/>
  <c r="L82" i="1"/>
  <c r="M82" i="1"/>
  <c r="N82" i="1"/>
  <c r="K83" i="1"/>
  <c r="L83" i="1"/>
  <c r="M83" i="1"/>
  <c r="N83" i="1"/>
  <c r="K84" i="1"/>
  <c r="L84" i="1"/>
  <c r="M84" i="1"/>
  <c r="N84" i="1"/>
  <c r="K85" i="1"/>
  <c r="L85" i="1"/>
  <c r="M85" i="1"/>
  <c r="N85" i="1"/>
  <c r="K86" i="1"/>
  <c r="L86" i="1"/>
  <c r="M86" i="1"/>
  <c r="N86" i="1"/>
  <c r="K87" i="1"/>
  <c r="L87" i="1"/>
  <c r="M87" i="1"/>
  <c r="N87" i="1"/>
  <c r="K88" i="1"/>
  <c r="L88" i="1"/>
  <c r="M88" i="1"/>
  <c r="N88" i="1"/>
  <c r="K89" i="1"/>
  <c r="L89" i="1"/>
  <c r="M89" i="1"/>
  <c r="N89" i="1"/>
  <c r="K90" i="1"/>
  <c r="L90" i="1"/>
  <c r="M90" i="1"/>
  <c r="N90" i="1"/>
  <c r="K91" i="1"/>
  <c r="L91" i="1"/>
  <c r="M91" i="1"/>
  <c r="N91" i="1"/>
  <c r="K92" i="1"/>
  <c r="L92" i="1"/>
  <c r="M92" i="1"/>
  <c r="N92" i="1"/>
  <c r="K93" i="1"/>
  <c r="L93" i="1"/>
  <c r="M93" i="1"/>
  <c r="N93" i="1"/>
  <c r="K94" i="1"/>
  <c r="L94" i="1"/>
  <c r="M94" i="1"/>
  <c r="N94" i="1"/>
  <c r="K95" i="1"/>
  <c r="L95" i="1"/>
  <c r="M95" i="1"/>
  <c r="N95" i="1"/>
  <c r="K96" i="1"/>
  <c r="L96" i="1"/>
  <c r="M96" i="1"/>
  <c r="N96" i="1"/>
  <c r="K97" i="1"/>
  <c r="L97" i="1"/>
  <c r="M97" i="1"/>
  <c r="N97" i="1"/>
  <c r="K98" i="1"/>
  <c r="L98" i="1"/>
  <c r="M98" i="1"/>
  <c r="N98" i="1"/>
  <c r="K99" i="1"/>
  <c r="L99" i="1"/>
  <c r="M99" i="1"/>
  <c r="N99" i="1"/>
  <c r="K100" i="1"/>
  <c r="L100" i="1"/>
  <c r="M100" i="1"/>
  <c r="N100" i="1"/>
  <c r="K101" i="1"/>
  <c r="L101" i="1"/>
  <c r="M101" i="1"/>
  <c r="N101" i="1"/>
  <c r="K102" i="1"/>
  <c r="L102" i="1"/>
  <c r="M102" i="1"/>
  <c r="N102" i="1"/>
  <c r="K103" i="1"/>
  <c r="L103" i="1"/>
  <c r="M103" i="1"/>
  <c r="N103" i="1"/>
  <c r="K104" i="1"/>
  <c r="L104" i="1"/>
  <c r="M104" i="1"/>
  <c r="N104" i="1"/>
  <c r="K105" i="1"/>
  <c r="L105" i="1"/>
  <c r="M105" i="1"/>
  <c r="N105" i="1"/>
  <c r="K106" i="1"/>
  <c r="L106" i="1"/>
  <c r="M106" i="1"/>
  <c r="N106" i="1"/>
  <c r="K107" i="1"/>
  <c r="L107" i="1"/>
  <c r="M107" i="1"/>
  <c r="N107" i="1"/>
  <c r="K108" i="1"/>
  <c r="L108" i="1"/>
  <c r="M108" i="1"/>
  <c r="N108" i="1"/>
  <c r="K109" i="1"/>
  <c r="L109" i="1"/>
  <c r="M109" i="1"/>
  <c r="N109" i="1"/>
  <c r="K110" i="1"/>
  <c r="L110" i="1"/>
  <c r="M110" i="1"/>
  <c r="N110" i="1"/>
  <c r="K111" i="1"/>
  <c r="L111" i="1"/>
  <c r="M111" i="1"/>
  <c r="N111" i="1"/>
  <c r="K112" i="1"/>
  <c r="L112" i="1"/>
  <c r="M112" i="1"/>
  <c r="N112" i="1"/>
  <c r="K113" i="1"/>
  <c r="L113" i="1"/>
  <c r="M113" i="1"/>
  <c r="N113" i="1"/>
  <c r="K114" i="1"/>
  <c r="L114" i="1"/>
  <c r="M114" i="1"/>
  <c r="N114" i="1"/>
  <c r="K115" i="1"/>
  <c r="L115" i="1"/>
  <c r="M115" i="1"/>
  <c r="N115" i="1"/>
  <c r="K116" i="1"/>
  <c r="L116" i="1"/>
  <c r="M116" i="1"/>
  <c r="N116" i="1"/>
  <c r="K117" i="1"/>
  <c r="L117" i="1"/>
  <c r="M117" i="1"/>
  <c r="N117" i="1"/>
  <c r="K118" i="1"/>
  <c r="L118" i="1"/>
  <c r="M118" i="1"/>
  <c r="N118" i="1"/>
  <c r="K119" i="1"/>
  <c r="L119" i="1"/>
  <c r="M119" i="1"/>
  <c r="N119" i="1"/>
  <c r="K120" i="1"/>
  <c r="L120" i="1"/>
  <c r="M120" i="1"/>
  <c r="N120" i="1"/>
  <c r="K121" i="1"/>
  <c r="L121" i="1"/>
  <c r="M121" i="1"/>
  <c r="N121" i="1"/>
  <c r="K122" i="1"/>
  <c r="L122" i="1"/>
  <c r="M122" i="1"/>
  <c r="N122" i="1"/>
  <c r="K123" i="1"/>
  <c r="L123" i="1"/>
  <c r="M123" i="1"/>
  <c r="N123" i="1"/>
  <c r="K124" i="1"/>
  <c r="L124" i="1"/>
  <c r="M124" i="1"/>
  <c r="N124" i="1"/>
  <c r="K125" i="1"/>
  <c r="L125" i="1"/>
  <c r="M125" i="1"/>
  <c r="N125" i="1"/>
  <c r="K126" i="1"/>
  <c r="L126" i="1"/>
  <c r="M126" i="1"/>
  <c r="N126" i="1"/>
  <c r="K127" i="1"/>
  <c r="L127" i="1"/>
  <c r="M127" i="1"/>
  <c r="N127" i="1"/>
  <c r="K128" i="1"/>
  <c r="L128" i="1"/>
  <c r="M128" i="1"/>
  <c r="N128" i="1"/>
  <c r="K129" i="1"/>
  <c r="L129" i="1"/>
  <c r="M129" i="1"/>
  <c r="N129" i="1"/>
  <c r="K130" i="1"/>
  <c r="L130" i="1"/>
  <c r="M130" i="1"/>
  <c r="N130" i="1"/>
  <c r="K131" i="1"/>
  <c r="L131" i="1"/>
  <c r="M131" i="1"/>
  <c r="N131" i="1"/>
  <c r="C132" i="1"/>
  <c r="K132" i="1"/>
  <c r="L132" i="1"/>
  <c r="M132" i="1"/>
  <c r="N132" i="1"/>
  <c r="K133" i="1"/>
  <c r="L133" i="1"/>
  <c r="M133" i="1"/>
  <c r="N133" i="1"/>
  <c r="K134" i="1"/>
  <c r="L134" i="1"/>
  <c r="M134" i="1"/>
  <c r="N134" i="1"/>
  <c r="K135" i="1"/>
  <c r="L135" i="1"/>
  <c r="M135" i="1"/>
  <c r="N135" i="1"/>
  <c r="K136" i="1"/>
  <c r="L136" i="1"/>
  <c r="M136" i="1"/>
  <c r="N136" i="1"/>
  <c r="K137" i="1"/>
  <c r="L137" i="1"/>
  <c r="M137" i="1"/>
  <c r="N137" i="1"/>
  <c r="K138" i="1"/>
  <c r="L138" i="1"/>
  <c r="M138" i="1"/>
  <c r="N138" i="1"/>
  <c r="K139" i="1"/>
  <c r="L139" i="1"/>
  <c r="M139" i="1"/>
  <c r="N139" i="1"/>
  <c r="C140" i="1"/>
  <c r="K140" i="1"/>
  <c r="L140" i="1"/>
  <c r="M140" i="1"/>
  <c r="N140" i="1"/>
  <c r="K141" i="1"/>
  <c r="L141" i="1"/>
  <c r="M141" i="1"/>
  <c r="N141" i="1"/>
  <c r="K142" i="1"/>
  <c r="L142" i="1"/>
  <c r="M142" i="1"/>
  <c r="N142" i="1"/>
  <c r="K143" i="1"/>
  <c r="L143" i="1"/>
  <c r="M143" i="1"/>
  <c r="N143" i="1"/>
  <c r="D147" i="1"/>
  <c r="H146" i="1" s="1"/>
  <c r="D148" i="1"/>
  <c r="D149" i="1"/>
  <c r="D150" i="1"/>
  <c r="D151" i="1"/>
  <c r="G151" i="1"/>
  <c r="G154" i="1" s="1"/>
</calcChain>
</file>

<file path=xl/sharedStrings.xml><?xml version="1.0" encoding="utf-8"?>
<sst xmlns="http://schemas.openxmlformats.org/spreadsheetml/2006/main" count="624" uniqueCount="200">
  <si>
    <t>広葉樹</t>
  </si>
  <si>
    <t>スギ</t>
  </si>
  <si>
    <t>No.1</t>
    <phoneticPr fontId="2"/>
  </si>
  <si>
    <t>No.2</t>
    <phoneticPr fontId="2"/>
  </si>
  <si>
    <t>No.3</t>
    <phoneticPr fontId="2"/>
  </si>
  <si>
    <t>No.6</t>
    <phoneticPr fontId="2"/>
  </si>
  <si>
    <t>No.4</t>
    <phoneticPr fontId="2"/>
  </si>
  <si>
    <t>No.5</t>
    <phoneticPr fontId="2"/>
  </si>
  <si>
    <t>放射性物質濃度測定のための樹皮採取箇所一覧</t>
    <rPh sb="0" eb="9">
      <t>ホウシャセイブッシツノウドソクテイ</t>
    </rPh>
    <rPh sb="13" eb="15">
      <t>ジュヒ</t>
    </rPh>
    <rPh sb="15" eb="17">
      <t>サイシュ</t>
    </rPh>
    <rPh sb="17" eb="19">
      <t>カショ</t>
    </rPh>
    <rPh sb="19" eb="21">
      <t>イチラン</t>
    </rPh>
    <phoneticPr fontId="1"/>
  </si>
  <si>
    <t>検体番号</t>
    <rPh sb="0" eb="2">
      <t>ケンタイ</t>
    </rPh>
    <rPh sb="2" eb="4">
      <t>バンゴウ</t>
    </rPh>
    <phoneticPr fontId="1"/>
  </si>
  <si>
    <t>樹種</t>
    <rPh sb="0" eb="2">
      <t>ジュシュ</t>
    </rPh>
    <phoneticPr fontId="1"/>
  </si>
  <si>
    <t>採取月日</t>
    <rPh sb="0" eb="2">
      <t>サイシュ</t>
    </rPh>
    <rPh sb="2" eb="4">
      <t>ガッピ</t>
    </rPh>
    <phoneticPr fontId="1"/>
  </si>
  <si>
    <t>備考</t>
    <rPh sb="0" eb="2">
      <t>ビコウ</t>
    </rPh>
    <phoneticPr fontId="1"/>
  </si>
  <si>
    <t>ﾌﾟﾛｯﾄ番号</t>
    <rPh sb="5" eb="7">
      <t>バンゴウ</t>
    </rPh>
    <phoneticPr fontId="1"/>
  </si>
  <si>
    <t>放射性物質濃度　        　　　　(㏃/㎏)</t>
    <rPh sb="0" eb="5">
      <t>ホ</t>
    </rPh>
    <rPh sb="5" eb="7">
      <t>ノウド</t>
    </rPh>
    <phoneticPr fontId="1"/>
  </si>
  <si>
    <t>付近の空間放射線量率（μSv/h）</t>
    <rPh sb="0" eb="2">
      <t>フキン</t>
    </rPh>
    <rPh sb="3" eb="5">
      <t>クウカン</t>
    </rPh>
    <rPh sb="5" eb="8">
      <t>ホウシャセン</t>
    </rPh>
    <rPh sb="8" eb="9">
      <t>リョウ</t>
    </rPh>
    <rPh sb="9" eb="10">
      <t>リツ</t>
    </rPh>
    <phoneticPr fontId="1"/>
  </si>
  <si>
    <t>広葉樹　</t>
  </si>
  <si>
    <t>S地区</t>
    <rPh sb="1" eb="3">
      <t>チク</t>
    </rPh>
    <phoneticPr fontId="1"/>
  </si>
  <si>
    <t>ヒノキ</t>
    <phoneticPr fontId="1"/>
  </si>
  <si>
    <t>スギ</t>
    <phoneticPr fontId="7"/>
  </si>
  <si>
    <t>（飯舘村深谷・宮内 地内）</t>
    <rPh sb="1" eb="4">
      <t>イイタテムラ</t>
    </rPh>
    <rPh sb="4" eb="6">
      <t>フカヤ</t>
    </rPh>
    <rPh sb="7" eb="9">
      <t>ミヤウチ</t>
    </rPh>
    <rPh sb="10" eb="12">
      <t>チナイ</t>
    </rPh>
    <phoneticPr fontId="1"/>
  </si>
  <si>
    <t>スギ</t>
    <phoneticPr fontId="1"/>
  </si>
  <si>
    <t>アカマツ</t>
    <phoneticPr fontId="1"/>
  </si>
  <si>
    <t>実測面積
（ha）</t>
    <rPh sb="0" eb="2">
      <t>ジッソク</t>
    </rPh>
    <rPh sb="2" eb="4">
      <t>メンセキ</t>
    </rPh>
    <phoneticPr fontId="1"/>
  </si>
  <si>
    <t>アカマツ小</t>
    <rPh sb="4" eb="5">
      <t>ショウ</t>
    </rPh>
    <phoneticPr fontId="1"/>
  </si>
  <si>
    <t>ｱｶﾏﾂ・広葉樹</t>
    <rPh sb="5" eb="8">
      <t>コウヨウジュ</t>
    </rPh>
    <phoneticPr fontId="1"/>
  </si>
  <si>
    <t>広葉樹</t>
    <rPh sb="0" eb="3">
      <t>コウヨウジュ</t>
    </rPh>
    <phoneticPr fontId="1"/>
  </si>
  <si>
    <t>ﾋﾉｷ・広葉樹</t>
    <rPh sb="4" eb="7">
      <t>コウヨウジュ</t>
    </rPh>
    <phoneticPr fontId="1"/>
  </si>
  <si>
    <t>No.74</t>
  </si>
  <si>
    <t>No.75</t>
  </si>
  <si>
    <t>No.76</t>
  </si>
  <si>
    <t>No.77</t>
  </si>
  <si>
    <t>No.78</t>
  </si>
  <si>
    <t>No.79</t>
  </si>
  <si>
    <t>No.80</t>
  </si>
  <si>
    <t>No.81</t>
  </si>
  <si>
    <t>No.82</t>
  </si>
  <si>
    <t>No.83</t>
  </si>
  <si>
    <t>No.84</t>
  </si>
  <si>
    <t>No.85</t>
  </si>
  <si>
    <t>No.86</t>
  </si>
  <si>
    <t>No.87</t>
  </si>
  <si>
    <t>No.88</t>
  </si>
  <si>
    <t>No.89</t>
  </si>
  <si>
    <t>No.90</t>
  </si>
  <si>
    <t>No.91</t>
  </si>
  <si>
    <t>No.92</t>
  </si>
  <si>
    <t>No.93</t>
  </si>
  <si>
    <t>No.94</t>
  </si>
  <si>
    <t>No.95</t>
  </si>
  <si>
    <t>No.96</t>
  </si>
  <si>
    <t>スギ・ヒノキ</t>
    <phoneticPr fontId="1"/>
  </si>
  <si>
    <t>スギ･ヒノキ</t>
    <phoneticPr fontId="1"/>
  </si>
  <si>
    <t>スギ密</t>
    <rPh sb="2" eb="3">
      <t>ミツ</t>
    </rPh>
    <phoneticPr fontId="1"/>
  </si>
  <si>
    <t>No.7</t>
  </si>
  <si>
    <t>No.8</t>
  </si>
  <si>
    <t>No.9</t>
  </si>
  <si>
    <t>No.10</t>
  </si>
  <si>
    <t>No.11</t>
  </si>
  <si>
    <t>No.12</t>
  </si>
  <si>
    <t>No.13</t>
  </si>
  <si>
    <t>No.14</t>
  </si>
  <si>
    <t>No.15</t>
  </si>
  <si>
    <t>No.16</t>
  </si>
  <si>
    <t>１０－１</t>
    <phoneticPr fontId="1"/>
  </si>
  <si>
    <t>ﾌﾟﾛｯﾄ無し
R-5終点付近</t>
    <rPh sb="5" eb="6">
      <t>ナ</t>
    </rPh>
    <rPh sb="11" eb="13">
      <t>シュウテン</t>
    </rPh>
    <rPh sb="13" eb="15">
      <t>フキン</t>
    </rPh>
    <phoneticPr fontId="1"/>
  </si>
  <si>
    <t>No.17</t>
  </si>
  <si>
    <t>No.18</t>
  </si>
  <si>
    <t>No.19</t>
  </si>
  <si>
    <t>No.20</t>
  </si>
  <si>
    <t>No.21</t>
  </si>
  <si>
    <t>No.22</t>
  </si>
  <si>
    <t>No.23</t>
  </si>
  <si>
    <t>No.24</t>
  </si>
  <si>
    <t>No.25</t>
  </si>
  <si>
    <t>No.26</t>
  </si>
  <si>
    <t>No.27</t>
  </si>
  <si>
    <t>No.28</t>
  </si>
  <si>
    <t>No.29</t>
  </si>
  <si>
    <t>No.30</t>
  </si>
  <si>
    <t>No.31</t>
  </si>
  <si>
    <t>ﾌﾟﾛｯﾄ無し
ﾌﾟﾛｯﾄ36の東側付近</t>
    <rPh sb="5" eb="6">
      <t>ナ</t>
    </rPh>
    <rPh sb="16" eb="17">
      <t>ヒガシ</t>
    </rPh>
    <rPh sb="17" eb="18">
      <t>ガワ</t>
    </rPh>
    <rPh sb="18" eb="20">
      <t>フキン</t>
    </rPh>
    <phoneticPr fontId="1"/>
  </si>
  <si>
    <t>ﾌﾟﾛｯﾄ無し
ﾌﾟﾛｯﾄ38の南西方向</t>
    <rPh sb="5" eb="6">
      <t>ナ</t>
    </rPh>
    <rPh sb="16" eb="18">
      <t>ナンセイ</t>
    </rPh>
    <rPh sb="18" eb="20">
      <t>ホウコウ</t>
    </rPh>
    <phoneticPr fontId="1"/>
  </si>
  <si>
    <t>No.32</t>
  </si>
  <si>
    <t>No.33</t>
  </si>
  <si>
    <t>No.34</t>
  </si>
  <si>
    <t>No.35</t>
  </si>
  <si>
    <t>No.36</t>
  </si>
  <si>
    <t>No.37</t>
  </si>
  <si>
    <t>No.38</t>
  </si>
  <si>
    <t>No.39</t>
  </si>
  <si>
    <t>No.40</t>
  </si>
  <si>
    <t>No.41</t>
  </si>
  <si>
    <t>No.42</t>
  </si>
  <si>
    <t>No.43</t>
  </si>
  <si>
    <t>No.44</t>
  </si>
  <si>
    <t>No.45</t>
  </si>
  <si>
    <t>No.46</t>
  </si>
  <si>
    <t>No.47</t>
  </si>
  <si>
    <t>No.48</t>
  </si>
  <si>
    <t>No.49</t>
  </si>
  <si>
    <t>No.50</t>
  </si>
  <si>
    <t>No.51</t>
  </si>
  <si>
    <t>No.52</t>
  </si>
  <si>
    <t>No.53</t>
  </si>
  <si>
    <t>No.54</t>
  </si>
  <si>
    <t>No.55</t>
  </si>
  <si>
    <t>No.56</t>
  </si>
  <si>
    <t>No.57</t>
  </si>
  <si>
    <t>No.58</t>
  </si>
  <si>
    <t>No.59</t>
  </si>
  <si>
    <t>No.60</t>
  </si>
  <si>
    <t>ﾌﾟﾛｯﾄ無し
ﾌﾟﾛｯﾄ57の北方向</t>
    <rPh sb="5" eb="6">
      <t>ナ</t>
    </rPh>
    <rPh sb="16" eb="17">
      <t>キタ</t>
    </rPh>
    <rPh sb="17" eb="19">
      <t>ホウコウ</t>
    </rPh>
    <phoneticPr fontId="1"/>
  </si>
  <si>
    <t>ﾌﾟﾛｯﾄ無し
ﾌﾟﾛｯﾄ58の北方向</t>
    <rPh sb="5" eb="6">
      <t>ナ</t>
    </rPh>
    <rPh sb="16" eb="17">
      <t>キタ</t>
    </rPh>
    <rPh sb="17" eb="19">
      <t>ホウコウ</t>
    </rPh>
    <phoneticPr fontId="1"/>
  </si>
  <si>
    <t>No.61</t>
  </si>
  <si>
    <t>No.62</t>
  </si>
  <si>
    <t>No.63</t>
  </si>
  <si>
    <t>No.64</t>
  </si>
  <si>
    <t>No.65</t>
  </si>
  <si>
    <t>No.66</t>
  </si>
  <si>
    <t>No.67</t>
  </si>
  <si>
    <t>No.68</t>
  </si>
  <si>
    <t>ﾌﾟﾛｯﾄ無し
R-8,9の分岐点付近</t>
    <rPh sb="5" eb="6">
      <t>ナ</t>
    </rPh>
    <rPh sb="14" eb="17">
      <t>ブンキテン</t>
    </rPh>
    <rPh sb="17" eb="19">
      <t>フキン</t>
    </rPh>
    <phoneticPr fontId="1"/>
  </si>
  <si>
    <t>ﾌﾟﾛｯﾄ無し
ﾌﾟﾛｯﾄ65の北方向</t>
    <rPh sb="5" eb="6">
      <t>ナ</t>
    </rPh>
    <rPh sb="16" eb="17">
      <t>キタ</t>
    </rPh>
    <rPh sb="17" eb="19">
      <t>ホウコウ</t>
    </rPh>
    <phoneticPr fontId="1"/>
  </si>
  <si>
    <t>No.69</t>
  </si>
  <si>
    <t>No.70</t>
  </si>
  <si>
    <t>No.71</t>
  </si>
  <si>
    <t>No.72</t>
  </si>
  <si>
    <t>No.73</t>
  </si>
  <si>
    <t>50-2</t>
    <phoneticPr fontId="1"/>
  </si>
  <si>
    <t>No.97</t>
  </si>
  <si>
    <t>No.98</t>
  </si>
  <si>
    <t>No.99</t>
  </si>
  <si>
    <t>No.100</t>
  </si>
  <si>
    <t>No.101</t>
  </si>
  <si>
    <t>ﾌﾟﾛｯﾄ無し
ﾌﾟﾛｯﾄ104の西方向</t>
    <rPh sb="5" eb="6">
      <t>ナ</t>
    </rPh>
    <rPh sb="17" eb="18">
      <t>ニシ</t>
    </rPh>
    <rPh sb="18" eb="20">
      <t>ホウコウ</t>
    </rPh>
    <phoneticPr fontId="1"/>
  </si>
  <si>
    <t>No.102</t>
  </si>
  <si>
    <t>No.103</t>
  </si>
  <si>
    <t>No.104</t>
  </si>
  <si>
    <t>No.105</t>
  </si>
  <si>
    <t>No.106</t>
  </si>
  <si>
    <t>No.107</t>
  </si>
  <si>
    <t>No.108</t>
  </si>
  <si>
    <t>No.109</t>
  </si>
  <si>
    <t>No.110</t>
  </si>
  <si>
    <t>No.111</t>
  </si>
  <si>
    <t>No.112</t>
  </si>
  <si>
    <t>No.113</t>
  </si>
  <si>
    <t>No.114</t>
  </si>
  <si>
    <t>No.115</t>
  </si>
  <si>
    <t>No.116</t>
  </si>
  <si>
    <t>No.117</t>
  </si>
  <si>
    <t>No.118</t>
  </si>
  <si>
    <t>No.119</t>
  </si>
  <si>
    <t>No.120</t>
  </si>
  <si>
    <t>No.121</t>
  </si>
  <si>
    <t>No.122</t>
  </si>
  <si>
    <t>No.123</t>
  </si>
  <si>
    <t>No.124</t>
  </si>
  <si>
    <t>No.125</t>
  </si>
  <si>
    <t>No.126</t>
  </si>
  <si>
    <t>No.127</t>
  </si>
  <si>
    <t>No.128</t>
  </si>
  <si>
    <t>No.129</t>
  </si>
  <si>
    <t>No.130</t>
  </si>
  <si>
    <t>No.131</t>
  </si>
  <si>
    <t>No.132</t>
  </si>
  <si>
    <t>No.133</t>
  </si>
  <si>
    <t>No.134</t>
  </si>
  <si>
    <t>No.135</t>
  </si>
  <si>
    <t>No.136</t>
  </si>
  <si>
    <t>No.137</t>
  </si>
  <si>
    <t>No.138</t>
  </si>
  <si>
    <t>No.139</t>
  </si>
  <si>
    <t>ヒノキ小スギ</t>
    <rPh sb="3" eb="4">
      <t>ショウ</t>
    </rPh>
    <phoneticPr fontId="1"/>
  </si>
  <si>
    <t>ヒノキ小</t>
    <rPh sb="3" eb="4">
      <t>ショウ</t>
    </rPh>
    <phoneticPr fontId="1"/>
  </si>
  <si>
    <t>ﾌﾟﾛｯﾄ無し
神社記号南東方向</t>
    <rPh sb="5" eb="6">
      <t>ナ</t>
    </rPh>
    <rPh sb="8" eb="10">
      <t>ジンジャ</t>
    </rPh>
    <rPh sb="10" eb="12">
      <t>キゴウ</t>
    </rPh>
    <rPh sb="13" eb="15">
      <t>ホウコウ</t>
    </rPh>
    <rPh sb="15" eb="16">
      <t>ト</t>
    </rPh>
    <phoneticPr fontId="1"/>
  </si>
  <si>
    <t>広葉樹小</t>
    <rPh sb="0" eb="3">
      <t>コウヨウジュ</t>
    </rPh>
    <rPh sb="3" eb="4">
      <t>ショウ</t>
    </rPh>
    <phoneticPr fontId="1"/>
  </si>
  <si>
    <t>ﾋﾉｷ広葉樹</t>
    <rPh sb="3" eb="6">
      <t>コウヨウジュ</t>
    </rPh>
    <phoneticPr fontId="1"/>
  </si>
  <si>
    <t>95-1</t>
    <phoneticPr fontId="1"/>
  </si>
  <si>
    <t>参考</t>
    <rPh sb="0" eb="2">
      <t>サンコウ</t>
    </rPh>
    <phoneticPr fontId="1"/>
  </si>
  <si>
    <t>西部地区</t>
    <rPh sb="0" eb="2">
      <t>セイブ</t>
    </rPh>
    <rPh sb="2" eb="4">
      <t>チク</t>
    </rPh>
    <phoneticPr fontId="1"/>
  </si>
  <si>
    <t>中央地区</t>
    <rPh sb="0" eb="4">
      <t>チュウオウチク</t>
    </rPh>
    <phoneticPr fontId="1"/>
  </si>
  <si>
    <t>南部地区</t>
    <rPh sb="0" eb="2">
      <t>ナンブ</t>
    </rPh>
    <rPh sb="2" eb="4">
      <t>チク</t>
    </rPh>
    <phoneticPr fontId="1"/>
  </si>
  <si>
    <t>東部地区</t>
    <rPh sb="0" eb="2">
      <t>トウブ</t>
    </rPh>
    <rPh sb="2" eb="4">
      <t>チク</t>
    </rPh>
    <phoneticPr fontId="1"/>
  </si>
  <si>
    <t>102-1</t>
    <phoneticPr fontId="1"/>
  </si>
  <si>
    <t>＊　検査報告書の「資料名」の欄には、「検体番号」、「樹種」、「採取箇所（S地区＋プロット番号：
　S1,No.1、S10-1,No.18、S15，No－等）」の記載をお願いします。</t>
    <rPh sb="2" eb="4">
      <t>ケンサ</t>
    </rPh>
    <rPh sb="4" eb="7">
      <t>ホウコクショ</t>
    </rPh>
    <rPh sb="9" eb="11">
      <t>シリョウ</t>
    </rPh>
    <rPh sb="11" eb="12">
      <t>メイ</t>
    </rPh>
    <rPh sb="14" eb="15">
      <t>ラン</t>
    </rPh>
    <rPh sb="19" eb="21">
      <t>ケンタイ</t>
    </rPh>
    <rPh sb="21" eb="23">
      <t>バンゴウ</t>
    </rPh>
    <rPh sb="26" eb="28">
      <t>ジュシュ</t>
    </rPh>
    <rPh sb="31" eb="33">
      <t>サイシュ</t>
    </rPh>
    <rPh sb="33" eb="35">
      <t>カショ</t>
    </rPh>
    <rPh sb="37" eb="39">
      <t>チク</t>
    </rPh>
    <rPh sb="44" eb="46">
      <t>バンゴウ</t>
    </rPh>
    <rPh sb="76" eb="77">
      <t>トウ</t>
    </rPh>
    <rPh sb="80" eb="82">
      <t>キサイ</t>
    </rPh>
    <rPh sb="84" eb="85">
      <t>ネガ</t>
    </rPh>
    <phoneticPr fontId="1"/>
  </si>
  <si>
    <t>【参考】</t>
    <rPh sb="1" eb="3">
      <t>サンコウ</t>
    </rPh>
    <phoneticPr fontId="1"/>
  </si>
  <si>
    <t>現在　　計</t>
    <rPh sb="0" eb="2">
      <t>ゲンザイ</t>
    </rPh>
    <rPh sb="4" eb="5">
      <t>ケイ</t>
    </rPh>
    <phoneticPr fontId="1"/>
  </si>
  <si>
    <t>送付</t>
    <rPh sb="0" eb="2">
      <t>ソウフ</t>
    </rPh>
    <phoneticPr fontId="1"/>
  </si>
  <si>
    <t>検体</t>
    <rPh sb="0" eb="2">
      <t>ケンタイ</t>
    </rPh>
    <phoneticPr fontId="1"/>
  </si>
  <si>
    <t>検体番号</t>
  </si>
  <si>
    <t>S地区</t>
  </si>
  <si>
    <t>採取箇所</t>
  </si>
  <si>
    <t>(標準地番号)</t>
  </si>
  <si>
    <t>樹種</t>
  </si>
  <si>
    <t>測定結果</t>
  </si>
  <si>
    <t>(Bq/kg)</t>
  </si>
  <si>
    <r>
      <t>付近の空間放射線量</t>
    </r>
    <r>
      <rPr>
        <vertAlign val="superscript"/>
        <sz val="10.5"/>
        <color rgb="FF000000"/>
        <rFont val="ＭＳ 明朝"/>
        <family val="1"/>
        <charset val="128"/>
      </rPr>
      <t>※</t>
    </r>
  </si>
  <si>
    <t>(μSv/h)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</si>
</sst>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,##0.0;[Red]\-#,##0.0"/>
  </numFmts>
  <fonts count="18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b/>
      <sz val="14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6"/>
      <name val="ＭＳ 明朝"/>
      <family val="2"/>
      <charset val="128"/>
    </font>
    <font>
      <sz val="11"/>
      <name val="ＭＳ Ｐ明朝"/>
      <family val="1"/>
      <charset val="128"/>
    </font>
    <font>
      <sz val="11"/>
      <color theme="1"/>
      <name val="Yu Gothic"/>
      <family val="2"/>
      <scheme val="minor"/>
    </font>
    <font>
      <b/>
      <sz val="14"/>
      <name val="ＭＳ Ｐ明朝"/>
      <family val="1"/>
      <charset val="128"/>
    </font>
    <font>
      <sz val="11"/>
      <name val="Yu Gothic"/>
      <family val="2"/>
      <scheme val="minor"/>
    </font>
    <font>
      <sz val="10"/>
      <name val="ＭＳ Ｐ明朝"/>
      <family val="1"/>
      <charset val="128"/>
    </font>
    <font>
      <sz val="10.5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0.5"/>
      <color theme="1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vertAlign val="superscript"/>
      <sz val="10.5"/>
      <color rgb="FF000000"/>
      <name val="ＭＳ 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2D69B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38" fontId="9" fillId="0" borderId="0" applyFont="0" applyFill="0" applyBorder="0" applyAlignment="0" applyProtection="0">
      <alignment vertical="center"/>
    </xf>
  </cellStyleXfs>
  <cellXfs count="136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1" xfId="0" applyFont="1" applyBorder="1"/>
    <xf numFmtId="2" fontId="4" fillId="0" borderId="1" xfId="0" applyNumberFormat="1" applyFont="1" applyBorder="1"/>
    <xf numFmtId="176" fontId="4" fillId="0" borderId="1" xfId="0" applyNumberFormat="1" applyFont="1" applyBorder="1"/>
    <xf numFmtId="0" fontId="8" fillId="0" borderId="1" xfId="0" applyFont="1" applyBorder="1" applyAlignment="1">
      <alignment horizontal="center" vertical="center" wrapText="1"/>
    </xf>
    <xf numFmtId="0" fontId="10" fillId="0" borderId="0" xfId="0" applyFont="1"/>
    <xf numFmtId="0" fontId="8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14" fontId="8" fillId="0" borderId="5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2" fontId="8" fillId="0" borderId="4" xfId="0" applyNumberFormat="1" applyFont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shrinkToFit="1"/>
    </xf>
    <xf numFmtId="2" fontId="8" fillId="0" borderId="1" xfId="0" applyNumberFormat="1" applyFont="1" applyBorder="1" applyAlignment="1">
      <alignment horizontal="center" vertical="center"/>
    </xf>
    <xf numFmtId="0" fontId="13" fillId="0" borderId="1" xfId="0" quotePrefix="1" applyFont="1" applyBorder="1" applyAlignment="1">
      <alignment horizontal="center" vertical="center" wrapText="1"/>
    </xf>
    <xf numFmtId="40" fontId="8" fillId="0" borderId="1" xfId="1" applyNumberFormat="1" applyFont="1" applyBorder="1" applyAlignment="1">
      <alignment horizontal="center" vertical="center"/>
    </xf>
    <xf numFmtId="0" fontId="4" fillId="0" borderId="6" xfId="0" applyFont="1" applyBorder="1"/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14" fontId="8" fillId="0" borderId="10" xfId="0" applyNumberFormat="1" applyFont="1" applyBorder="1" applyAlignment="1">
      <alignment vertical="center"/>
    </xf>
    <xf numFmtId="0" fontId="8" fillId="0" borderId="1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vertical="center"/>
    </xf>
    <xf numFmtId="0" fontId="8" fillId="0" borderId="1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4" fontId="8" fillId="0" borderId="17" xfId="0" applyNumberFormat="1" applyFont="1" applyBorder="1" applyAlignment="1">
      <alignment vertical="center"/>
    </xf>
    <xf numFmtId="0" fontId="8" fillId="0" borderId="18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shrinkToFit="1"/>
    </xf>
    <xf numFmtId="0" fontId="12" fillId="0" borderId="4" xfId="0" applyFont="1" applyBorder="1" applyAlignment="1">
      <alignment horizontal="center" vertical="center" shrinkToFit="1"/>
    </xf>
    <xf numFmtId="0" fontId="8" fillId="0" borderId="24" xfId="0" applyFont="1" applyBorder="1" applyAlignment="1">
      <alignment vertical="center"/>
    </xf>
    <xf numFmtId="0" fontId="8" fillId="0" borderId="25" xfId="0" applyFont="1" applyBorder="1" applyAlignment="1">
      <alignment vertical="center"/>
    </xf>
    <xf numFmtId="0" fontId="8" fillId="0" borderId="26" xfId="0" applyFont="1" applyBorder="1" applyAlignment="1">
      <alignment vertical="center"/>
    </xf>
    <xf numFmtId="0" fontId="8" fillId="0" borderId="27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4" fillId="6" borderId="0" xfId="0" applyFont="1" applyFill="1"/>
    <xf numFmtId="56" fontId="4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 shrinkToFit="1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14" fontId="14" fillId="0" borderId="1" xfId="0" applyNumberFormat="1" applyFont="1" applyBorder="1" applyAlignment="1">
      <alignment vertical="center"/>
    </xf>
    <xf numFmtId="14" fontId="14" fillId="0" borderId="3" xfId="0" applyNumberFormat="1" applyFont="1" applyBorder="1" applyAlignment="1">
      <alignment vertical="center"/>
    </xf>
    <xf numFmtId="14" fontId="14" fillId="0" borderId="7" xfId="0" applyNumberFormat="1" applyFont="1" applyBorder="1" applyAlignment="1">
      <alignment vertical="center"/>
    </xf>
    <xf numFmtId="14" fontId="14" fillId="0" borderId="10" xfId="0" applyNumberFormat="1" applyFont="1" applyBorder="1" applyAlignment="1">
      <alignment vertical="center"/>
    </xf>
    <xf numFmtId="0" fontId="0" fillId="0" borderId="0" xfId="0" applyAlignment="1">
      <alignment vertical="top" wrapText="1"/>
    </xf>
    <xf numFmtId="14" fontId="0" fillId="0" borderId="35" xfId="0" applyNumberFormat="1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37" xfId="0" applyBorder="1" applyAlignment="1">
      <alignment horizontal="center" vertical="center" wrapText="1"/>
    </xf>
    <xf numFmtId="56" fontId="8" fillId="0" borderId="42" xfId="0" applyNumberFormat="1" applyFont="1" applyBorder="1"/>
    <xf numFmtId="0" fontId="8" fillId="0" borderId="43" xfId="0" applyFont="1" applyBorder="1"/>
    <xf numFmtId="0" fontId="8" fillId="0" borderId="43" xfId="0" applyFont="1" applyBorder="1" applyAlignment="1">
      <alignment horizontal="center"/>
    </xf>
    <xf numFmtId="56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56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/>
    </xf>
    <xf numFmtId="56" fontId="8" fillId="0" borderId="1" xfId="0" applyNumberFormat="1" applyFont="1" applyBorder="1"/>
    <xf numFmtId="0" fontId="8" fillId="0" borderId="1" xfId="0" applyFont="1" applyBorder="1"/>
    <xf numFmtId="56" fontId="0" fillId="0" borderId="4" xfId="0" applyNumberFormat="1" applyBorder="1" applyAlignment="1">
      <alignment vertical="center" wrapText="1"/>
    </xf>
    <xf numFmtId="0" fontId="4" fillId="0" borderId="43" xfId="0" applyFont="1" applyBorder="1" applyAlignment="1">
      <alignment horizontal="center" vertical="center"/>
    </xf>
    <xf numFmtId="0" fontId="4" fillId="0" borderId="43" xfId="0" applyFont="1" applyBorder="1" applyAlignment="1">
      <alignment vertical="center"/>
    </xf>
    <xf numFmtId="0" fontId="4" fillId="0" borderId="44" xfId="0" applyFont="1" applyBorder="1" applyAlignment="1">
      <alignment horizontal="center" vertical="center"/>
    </xf>
    <xf numFmtId="56" fontId="8" fillId="0" borderId="4" xfId="0" applyNumberFormat="1" applyFont="1" applyBorder="1" applyAlignment="1">
      <alignment vertical="center"/>
    </xf>
    <xf numFmtId="0" fontId="8" fillId="0" borderId="33" xfId="0" applyFont="1" applyBorder="1" applyAlignment="1">
      <alignment horizontal="center" vertical="center"/>
    </xf>
    <xf numFmtId="0" fontId="8" fillId="0" borderId="33" xfId="0" applyFont="1" applyBorder="1" applyAlignment="1">
      <alignment vertical="center"/>
    </xf>
    <xf numFmtId="0" fontId="8" fillId="0" borderId="38" xfId="0" applyFont="1" applyBorder="1" applyAlignment="1">
      <alignment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vertical="center"/>
    </xf>
    <xf numFmtId="0" fontId="8" fillId="0" borderId="40" xfId="0" applyFont="1" applyBorder="1"/>
    <xf numFmtId="0" fontId="8" fillId="0" borderId="38" xfId="0" applyFont="1" applyBorder="1"/>
    <xf numFmtId="0" fontId="8" fillId="0" borderId="6" xfId="0" applyFont="1" applyBorder="1" applyAlignment="1">
      <alignment horizontal="center"/>
    </xf>
    <xf numFmtId="0" fontId="8" fillId="0" borderId="6" xfId="0" applyFont="1" applyBorder="1"/>
    <xf numFmtId="0" fontId="8" fillId="0" borderId="5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/>
    </xf>
    <xf numFmtId="0" fontId="8" fillId="0" borderId="44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0" fontId="16" fillId="7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77" fontId="15" fillId="0" borderId="1" xfId="1" applyNumberFormat="1" applyFont="1" applyBorder="1" applyAlignment="1">
      <alignment horizontal="center" vertical="center" wrapText="1"/>
    </xf>
    <xf numFmtId="177" fontId="4" fillId="0" borderId="1" xfId="1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77" fontId="15" fillId="2" borderId="1" xfId="1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77" fontId="4" fillId="2" borderId="1" xfId="1" applyNumberFormat="1" applyFont="1" applyFill="1" applyBorder="1" applyAlignment="1">
      <alignment horizontal="center" vertical="center"/>
    </xf>
    <xf numFmtId="2" fontId="15" fillId="0" borderId="1" xfId="0" applyNumberFormat="1" applyFont="1" applyBorder="1" applyAlignment="1">
      <alignment horizontal="center" vertical="center" wrapText="1"/>
    </xf>
    <xf numFmtId="2" fontId="15" fillId="2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0" fillId="0" borderId="23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4" xfId="0" applyBorder="1" applyAlignment="1">
      <alignment vertical="top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8" fillId="2" borderId="14" xfId="0" applyFont="1" applyFill="1" applyBorder="1" applyAlignment="1">
      <alignment vertical="center" textRotation="255"/>
    </xf>
    <xf numFmtId="0" fontId="0" fillId="0" borderId="12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8" fillId="3" borderId="14" xfId="0" applyFont="1" applyFill="1" applyBorder="1" applyAlignment="1">
      <alignment vertical="center" textRotation="255"/>
    </xf>
    <xf numFmtId="0" fontId="0" fillId="4" borderId="14" xfId="0" applyFill="1" applyBorder="1" applyAlignment="1">
      <alignment vertical="center" textRotation="255"/>
    </xf>
    <xf numFmtId="0" fontId="0" fillId="5" borderId="14" xfId="0" applyFill="1" applyBorder="1" applyAlignment="1">
      <alignment vertical="center" textRotation="25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54"/>
  <sheetViews>
    <sheetView tabSelected="1" view="pageBreakPreview" topLeftCell="E1" zoomScaleNormal="100" zoomScaleSheetLayoutView="100" workbookViewId="0">
      <selection activeCell="W10" sqref="W10"/>
    </sheetView>
  </sheetViews>
  <sheetFormatPr defaultRowHeight="27" customHeight="1"/>
  <cols>
    <col min="1" max="1" width="2.25" style="2" customWidth="1"/>
    <col min="2" max="2" width="13.125" style="9" customWidth="1"/>
    <col min="3" max="3" width="8.375" style="9" hidden="1" customWidth="1"/>
    <col min="4" max="5" width="10.25" style="9" customWidth="1"/>
    <col min="6" max="6" width="16.25" style="9" customWidth="1"/>
    <col min="7" max="7" width="11.875" style="9" customWidth="1"/>
    <col min="8" max="8" width="13.125" style="9" customWidth="1"/>
    <col min="9" max="9" width="5.5" style="9" customWidth="1"/>
    <col min="10" max="10" width="3.25" style="2" customWidth="1"/>
    <col min="11" max="11" width="9" style="2"/>
    <col min="12" max="12" width="10.25" style="51" customWidth="1"/>
    <col min="13" max="13" width="9" style="2"/>
    <col min="14" max="14" width="15.625" style="2" customWidth="1"/>
    <col min="15" max="15" width="12.375" style="2" customWidth="1"/>
    <col min="16" max="16" width="14.375" style="2" customWidth="1"/>
    <col min="17" max="18" width="9" style="2"/>
    <col min="19" max="19" width="9.375" style="2" bestFit="1" customWidth="1"/>
    <col min="20" max="20" width="6.75" style="2" bestFit="1" customWidth="1"/>
    <col min="21" max="21" width="18.125" style="2" bestFit="1" customWidth="1"/>
    <col min="22" max="22" width="12.625" style="2" bestFit="1" customWidth="1"/>
    <col min="23" max="23" width="9.375" style="2" bestFit="1" customWidth="1"/>
    <col min="24" max="24" width="21.875" style="2" customWidth="1"/>
    <col min="25" max="16384" width="9" style="2"/>
  </cols>
  <sheetData>
    <row r="1" spans="2:24" ht="27" customHeight="1">
      <c r="B1" s="8" t="s">
        <v>8</v>
      </c>
      <c r="C1" s="8"/>
      <c r="K1" s="1" t="s">
        <v>8</v>
      </c>
      <c r="O1" s="1"/>
      <c r="W1" s="1"/>
    </row>
    <row r="2" spans="2:24" ht="11.25" customHeight="1">
      <c r="B2" s="8"/>
      <c r="C2" s="8"/>
      <c r="K2" s="2" t="str">
        <f>B3</f>
        <v>（飯舘村深谷・宮内 地内）</v>
      </c>
      <c r="Q2" s="1"/>
    </row>
    <row r="3" spans="2:24" ht="18" customHeight="1" thickBot="1">
      <c r="B3" s="9" t="s">
        <v>20</v>
      </c>
      <c r="K3" s="125" t="s">
        <v>9</v>
      </c>
      <c r="L3" s="128" t="s">
        <v>10</v>
      </c>
      <c r="M3" s="125" t="s">
        <v>17</v>
      </c>
      <c r="N3" s="125" t="s">
        <v>13</v>
      </c>
      <c r="O3" s="126" t="s">
        <v>15</v>
      </c>
      <c r="P3" s="127" t="s">
        <v>14</v>
      </c>
      <c r="Q3" s="125" t="s">
        <v>12</v>
      </c>
      <c r="S3" s="117" t="s">
        <v>191</v>
      </c>
      <c r="T3" s="117" t="s">
        <v>192</v>
      </c>
      <c r="U3" s="103" t="s">
        <v>193</v>
      </c>
      <c r="V3" s="117" t="s">
        <v>195</v>
      </c>
      <c r="W3" s="103" t="s">
        <v>196</v>
      </c>
      <c r="X3" s="103" t="s">
        <v>198</v>
      </c>
    </row>
    <row r="4" spans="2:24" ht="27.75" thickBot="1">
      <c r="B4" s="62" t="s">
        <v>9</v>
      </c>
      <c r="C4" s="63" t="s">
        <v>23</v>
      </c>
      <c r="D4" s="64" t="s">
        <v>10</v>
      </c>
      <c r="E4" s="64" t="s">
        <v>17</v>
      </c>
      <c r="F4" s="64" t="s">
        <v>13</v>
      </c>
      <c r="G4" s="64" t="s">
        <v>11</v>
      </c>
      <c r="H4" s="65" t="s">
        <v>12</v>
      </c>
      <c r="I4" s="66" t="s">
        <v>180</v>
      </c>
      <c r="K4" s="125"/>
      <c r="L4" s="129"/>
      <c r="M4" s="125"/>
      <c r="N4" s="125"/>
      <c r="O4" s="126"/>
      <c r="P4" s="127"/>
      <c r="Q4" s="125"/>
      <c r="S4" s="117"/>
      <c r="T4" s="117"/>
      <c r="U4" s="103" t="s">
        <v>194</v>
      </c>
      <c r="V4" s="117"/>
      <c r="W4" s="103" t="s">
        <v>197</v>
      </c>
      <c r="X4" s="103" t="s">
        <v>199</v>
      </c>
    </row>
    <row r="5" spans="2:24" ht="32.25" customHeight="1">
      <c r="B5" s="41" t="s">
        <v>2</v>
      </c>
      <c r="C5" s="42">
        <v>0.18</v>
      </c>
      <c r="D5" s="43" t="s">
        <v>16</v>
      </c>
      <c r="E5" s="44">
        <v>1</v>
      </c>
      <c r="F5" s="44">
        <v>1</v>
      </c>
      <c r="G5" s="45">
        <v>44955</v>
      </c>
      <c r="H5" s="53"/>
      <c r="I5" s="130" t="s">
        <v>181</v>
      </c>
      <c r="J5" s="3"/>
      <c r="K5" s="13" t="str">
        <f t="shared" ref="K5:K11" si="0">B5</f>
        <v>No.1</v>
      </c>
      <c r="L5" s="52" t="str">
        <f t="shared" ref="L5:N11" si="1">D5</f>
        <v>広葉樹　</v>
      </c>
      <c r="M5" s="7">
        <f t="shared" si="1"/>
        <v>1</v>
      </c>
      <c r="N5" s="7">
        <f t="shared" si="1"/>
        <v>1</v>
      </c>
      <c r="O5" s="4"/>
      <c r="P5" s="4"/>
      <c r="Q5" s="4"/>
      <c r="S5" s="10" t="s">
        <v>2</v>
      </c>
      <c r="T5" s="7">
        <v>1</v>
      </c>
      <c r="U5" s="7">
        <v>1</v>
      </c>
      <c r="V5" s="104" t="s">
        <v>16</v>
      </c>
      <c r="W5" s="105">
        <v>4241.6000000000004</v>
      </c>
      <c r="X5" s="113">
        <v>1.44</v>
      </c>
    </row>
    <row r="6" spans="2:24" ht="32.25" customHeight="1">
      <c r="B6" s="30" t="s">
        <v>3</v>
      </c>
      <c r="C6" s="14">
        <v>0.21</v>
      </c>
      <c r="D6" s="17" t="s">
        <v>19</v>
      </c>
      <c r="E6" s="7">
        <v>2</v>
      </c>
      <c r="F6" s="7">
        <v>2</v>
      </c>
      <c r="G6" s="16">
        <v>44955</v>
      </c>
      <c r="H6" s="54"/>
      <c r="I6" s="131"/>
      <c r="J6" s="3"/>
      <c r="K6" s="13" t="str">
        <f t="shared" si="0"/>
        <v>No.2</v>
      </c>
      <c r="L6" s="52" t="str">
        <f t="shared" si="1"/>
        <v>スギ</v>
      </c>
      <c r="M6" s="7">
        <f t="shared" si="1"/>
        <v>2</v>
      </c>
      <c r="N6" s="7">
        <f t="shared" si="1"/>
        <v>2</v>
      </c>
      <c r="O6" s="4"/>
      <c r="P6" s="4"/>
      <c r="Q6" s="4"/>
      <c r="S6" s="10" t="s">
        <v>3</v>
      </c>
      <c r="T6" s="7">
        <v>2</v>
      </c>
      <c r="U6" s="7">
        <v>2</v>
      </c>
      <c r="V6" s="17" t="s">
        <v>19</v>
      </c>
      <c r="W6" s="105">
        <v>6062.4</v>
      </c>
      <c r="X6" s="113">
        <v>1.44</v>
      </c>
    </row>
    <row r="7" spans="2:24" ht="32.25" customHeight="1">
      <c r="B7" s="30" t="s">
        <v>4</v>
      </c>
      <c r="C7" s="14">
        <v>1.62</v>
      </c>
      <c r="D7" s="15" t="s">
        <v>16</v>
      </c>
      <c r="E7" s="7">
        <v>3</v>
      </c>
      <c r="F7" s="7">
        <v>3</v>
      </c>
      <c r="G7" s="16">
        <v>44955</v>
      </c>
      <c r="H7" s="54"/>
      <c r="I7" s="131"/>
      <c r="J7" s="3"/>
      <c r="K7" s="13" t="str">
        <f t="shared" si="0"/>
        <v>No.3</v>
      </c>
      <c r="L7" s="52" t="str">
        <f t="shared" si="1"/>
        <v>広葉樹　</v>
      </c>
      <c r="M7" s="7">
        <f t="shared" si="1"/>
        <v>3</v>
      </c>
      <c r="N7" s="7">
        <f t="shared" si="1"/>
        <v>3</v>
      </c>
      <c r="O7" s="4"/>
      <c r="P7" s="4"/>
      <c r="Q7" s="4"/>
      <c r="S7" s="10" t="s">
        <v>4</v>
      </c>
      <c r="T7" s="7">
        <v>3</v>
      </c>
      <c r="U7" s="7">
        <v>3</v>
      </c>
      <c r="V7" s="104" t="s">
        <v>16</v>
      </c>
      <c r="W7" s="105">
        <v>3019.4</v>
      </c>
      <c r="X7" s="113">
        <v>1.34</v>
      </c>
    </row>
    <row r="8" spans="2:24" ht="32.25" customHeight="1">
      <c r="B8" s="30" t="s">
        <v>6</v>
      </c>
      <c r="C8" s="14"/>
      <c r="D8" s="15" t="s">
        <v>16</v>
      </c>
      <c r="E8" s="7">
        <v>3</v>
      </c>
      <c r="F8" s="7">
        <v>4</v>
      </c>
      <c r="G8" s="16">
        <v>44955</v>
      </c>
      <c r="H8" s="54"/>
      <c r="I8" s="131"/>
      <c r="J8" s="3"/>
      <c r="K8" s="13" t="str">
        <f t="shared" si="0"/>
        <v>No.4</v>
      </c>
      <c r="L8" s="52" t="str">
        <f t="shared" si="1"/>
        <v>広葉樹　</v>
      </c>
      <c r="M8" s="7">
        <f t="shared" si="1"/>
        <v>3</v>
      </c>
      <c r="N8" s="7">
        <f t="shared" si="1"/>
        <v>4</v>
      </c>
      <c r="O8" s="4"/>
      <c r="P8" s="4"/>
      <c r="Q8" s="4"/>
      <c r="S8" s="10" t="s">
        <v>6</v>
      </c>
      <c r="T8" s="7">
        <v>3</v>
      </c>
      <c r="U8" s="7">
        <v>4</v>
      </c>
      <c r="V8" s="104" t="s">
        <v>16</v>
      </c>
      <c r="W8" s="105">
        <v>3592.1</v>
      </c>
      <c r="X8" s="113">
        <v>1.73</v>
      </c>
    </row>
    <row r="9" spans="2:24" ht="32.25" customHeight="1">
      <c r="B9" s="30" t="s">
        <v>7</v>
      </c>
      <c r="C9" s="14">
        <v>0.74</v>
      </c>
      <c r="D9" s="18" t="s">
        <v>1</v>
      </c>
      <c r="E9" s="7">
        <v>4</v>
      </c>
      <c r="F9" s="7">
        <v>7</v>
      </c>
      <c r="G9" s="16">
        <v>44955</v>
      </c>
      <c r="H9" s="54"/>
      <c r="I9" s="131"/>
      <c r="J9" s="3"/>
      <c r="K9" s="13" t="str">
        <f t="shared" si="0"/>
        <v>No.5</v>
      </c>
      <c r="L9" s="52" t="str">
        <f t="shared" si="1"/>
        <v>スギ</v>
      </c>
      <c r="M9" s="7">
        <f t="shared" si="1"/>
        <v>4</v>
      </c>
      <c r="N9" s="7">
        <f t="shared" si="1"/>
        <v>7</v>
      </c>
      <c r="O9" s="4"/>
      <c r="P9" s="4"/>
      <c r="Q9" s="4"/>
      <c r="S9" s="10" t="s">
        <v>7</v>
      </c>
      <c r="T9" s="7">
        <v>4</v>
      </c>
      <c r="U9" s="7">
        <v>7</v>
      </c>
      <c r="V9" s="23" t="s">
        <v>1</v>
      </c>
      <c r="W9" s="105">
        <v>1020.7</v>
      </c>
      <c r="X9" s="113">
        <v>1.55</v>
      </c>
    </row>
    <row r="10" spans="2:24" ht="32.25" customHeight="1">
      <c r="B10" s="30" t="s">
        <v>5</v>
      </c>
      <c r="C10" s="14">
        <v>1.38</v>
      </c>
      <c r="D10" s="18" t="s">
        <v>21</v>
      </c>
      <c r="E10" s="7">
        <v>5</v>
      </c>
      <c r="F10" s="7">
        <v>9</v>
      </c>
      <c r="G10" s="16">
        <v>44955</v>
      </c>
      <c r="H10" s="54"/>
      <c r="I10" s="131"/>
      <c r="J10" s="3"/>
      <c r="K10" s="13" t="str">
        <f t="shared" si="0"/>
        <v>No.6</v>
      </c>
      <c r="L10" s="52" t="str">
        <f t="shared" si="1"/>
        <v>スギ</v>
      </c>
      <c r="M10" s="7">
        <f t="shared" si="1"/>
        <v>5</v>
      </c>
      <c r="N10" s="7">
        <f t="shared" si="1"/>
        <v>9</v>
      </c>
      <c r="O10" s="5"/>
      <c r="P10" s="4"/>
      <c r="Q10" s="4"/>
      <c r="S10" s="10" t="s">
        <v>5</v>
      </c>
      <c r="T10" s="7">
        <v>5</v>
      </c>
      <c r="U10" s="7">
        <v>9</v>
      </c>
      <c r="V10" s="23" t="s">
        <v>21</v>
      </c>
      <c r="W10" s="105">
        <v>2066.6</v>
      </c>
      <c r="X10" s="113">
        <v>1.19</v>
      </c>
    </row>
    <row r="11" spans="2:24" ht="32.25" customHeight="1">
      <c r="B11" s="30" t="s">
        <v>54</v>
      </c>
      <c r="C11" s="19"/>
      <c r="D11" s="18" t="s">
        <v>21</v>
      </c>
      <c r="E11" s="7">
        <v>5</v>
      </c>
      <c r="F11" s="7">
        <v>10</v>
      </c>
      <c r="G11" s="16">
        <v>44955</v>
      </c>
      <c r="H11" s="54"/>
      <c r="I11" s="131"/>
      <c r="J11" s="3"/>
      <c r="K11" s="13" t="str">
        <f t="shared" si="0"/>
        <v>No.7</v>
      </c>
      <c r="L11" s="52" t="str">
        <f t="shared" si="1"/>
        <v>スギ</v>
      </c>
      <c r="M11" s="7">
        <f t="shared" si="1"/>
        <v>5</v>
      </c>
      <c r="N11" s="7">
        <f t="shared" si="1"/>
        <v>10</v>
      </c>
      <c r="O11" s="5"/>
      <c r="P11" s="4"/>
      <c r="Q11" s="4"/>
      <c r="S11" s="10" t="s">
        <v>54</v>
      </c>
      <c r="T11" s="7">
        <v>5</v>
      </c>
      <c r="U11" s="7">
        <v>10</v>
      </c>
      <c r="V11" s="23" t="s">
        <v>21</v>
      </c>
      <c r="W11" s="105">
        <v>2294.1</v>
      </c>
      <c r="X11" s="113">
        <v>1.48</v>
      </c>
    </row>
    <row r="12" spans="2:24" ht="32.25" customHeight="1">
      <c r="B12" s="30" t="s">
        <v>55</v>
      </c>
      <c r="C12" s="13">
        <v>0.24</v>
      </c>
      <c r="D12" s="18" t="s">
        <v>18</v>
      </c>
      <c r="E12" s="7">
        <v>6</v>
      </c>
      <c r="F12" s="7">
        <v>11</v>
      </c>
      <c r="G12" s="16">
        <v>44955</v>
      </c>
      <c r="H12" s="54"/>
      <c r="I12" s="131"/>
      <c r="J12" s="3"/>
      <c r="K12" s="13" t="str">
        <f t="shared" ref="K12:K20" si="2">B12</f>
        <v>No.8</v>
      </c>
      <c r="L12" s="52" t="str">
        <f t="shared" ref="L12:L20" si="3">D12</f>
        <v>ヒノキ</v>
      </c>
      <c r="M12" s="7">
        <f t="shared" ref="M12:M20" si="4">E12</f>
        <v>6</v>
      </c>
      <c r="N12" s="7">
        <f t="shared" ref="N12:N20" si="5">F12</f>
        <v>11</v>
      </c>
      <c r="O12" s="4"/>
      <c r="P12" s="4"/>
      <c r="Q12" s="4"/>
      <c r="S12" s="10" t="s">
        <v>55</v>
      </c>
      <c r="T12" s="7">
        <v>6</v>
      </c>
      <c r="U12" s="7">
        <v>11</v>
      </c>
      <c r="V12" s="23" t="s">
        <v>18</v>
      </c>
      <c r="W12" s="105">
        <v>2082.8000000000002</v>
      </c>
      <c r="X12" s="113">
        <v>1.36</v>
      </c>
    </row>
    <row r="13" spans="2:24" ht="32.25" customHeight="1">
      <c r="B13" s="30" t="s">
        <v>56</v>
      </c>
      <c r="C13" s="14">
        <v>1.81</v>
      </c>
      <c r="D13" s="18" t="s">
        <v>22</v>
      </c>
      <c r="E13" s="7">
        <v>7</v>
      </c>
      <c r="F13" s="7">
        <v>13</v>
      </c>
      <c r="G13" s="16">
        <v>44955</v>
      </c>
      <c r="H13" s="54"/>
      <c r="I13" s="131"/>
      <c r="J13" s="3"/>
      <c r="K13" s="13" t="str">
        <f t="shared" si="2"/>
        <v>No.9</v>
      </c>
      <c r="L13" s="52" t="str">
        <f t="shared" si="3"/>
        <v>アカマツ</v>
      </c>
      <c r="M13" s="7">
        <f t="shared" si="4"/>
        <v>7</v>
      </c>
      <c r="N13" s="7">
        <f t="shared" si="5"/>
        <v>13</v>
      </c>
      <c r="O13" s="5"/>
      <c r="P13" s="4"/>
      <c r="Q13" s="4"/>
      <c r="S13" s="10" t="s">
        <v>56</v>
      </c>
      <c r="T13" s="7">
        <v>7</v>
      </c>
      <c r="U13" s="7">
        <v>13</v>
      </c>
      <c r="V13" s="23" t="s">
        <v>22</v>
      </c>
      <c r="W13" s="105">
        <v>1451.1</v>
      </c>
      <c r="X13" s="113">
        <v>1.38</v>
      </c>
    </row>
    <row r="14" spans="2:24" ht="32.25" customHeight="1">
      <c r="B14" s="30" t="s">
        <v>57</v>
      </c>
      <c r="C14" s="13"/>
      <c r="D14" s="18" t="s">
        <v>22</v>
      </c>
      <c r="E14" s="7">
        <v>7</v>
      </c>
      <c r="F14" s="7">
        <v>14</v>
      </c>
      <c r="G14" s="16">
        <v>44955</v>
      </c>
      <c r="H14" s="54"/>
      <c r="I14" s="131"/>
      <c r="J14" s="3"/>
      <c r="K14" s="13" t="str">
        <f t="shared" si="2"/>
        <v>No.10</v>
      </c>
      <c r="L14" s="52" t="str">
        <f t="shared" si="3"/>
        <v>アカマツ</v>
      </c>
      <c r="M14" s="7">
        <f t="shared" si="4"/>
        <v>7</v>
      </c>
      <c r="N14" s="7">
        <f t="shared" si="5"/>
        <v>14</v>
      </c>
      <c r="O14" s="5"/>
      <c r="P14" s="4"/>
      <c r="Q14" s="4"/>
      <c r="S14" s="10" t="s">
        <v>57</v>
      </c>
      <c r="T14" s="7">
        <v>7</v>
      </c>
      <c r="U14" s="7">
        <v>14</v>
      </c>
      <c r="V14" s="23" t="s">
        <v>22</v>
      </c>
      <c r="W14" s="105">
        <v>869.3</v>
      </c>
      <c r="X14" s="113">
        <v>1.72</v>
      </c>
    </row>
    <row r="15" spans="2:24" ht="32.25" customHeight="1">
      <c r="B15" s="30" t="s">
        <v>58</v>
      </c>
      <c r="C15" s="13">
        <v>0.54</v>
      </c>
      <c r="D15" s="18" t="s">
        <v>21</v>
      </c>
      <c r="E15" s="7">
        <v>8</v>
      </c>
      <c r="F15" s="7">
        <v>16</v>
      </c>
      <c r="G15" s="16">
        <v>44955</v>
      </c>
      <c r="H15" s="54"/>
      <c r="I15" s="131"/>
      <c r="J15" s="3"/>
      <c r="K15" s="13" t="str">
        <f t="shared" si="2"/>
        <v>No.11</v>
      </c>
      <c r="L15" s="52" t="str">
        <f t="shared" si="3"/>
        <v>スギ</v>
      </c>
      <c r="M15" s="7">
        <f t="shared" si="4"/>
        <v>8</v>
      </c>
      <c r="N15" s="7">
        <f t="shared" si="5"/>
        <v>16</v>
      </c>
      <c r="O15" s="4"/>
      <c r="P15" s="4"/>
      <c r="Q15" s="4"/>
      <c r="S15" s="10" t="s">
        <v>58</v>
      </c>
      <c r="T15" s="7">
        <v>8</v>
      </c>
      <c r="U15" s="7">
        <v>16</v>
      </c>
      <c r="V15" s="23" t="s">
        <v>21</v>
      </c>
      <c r="W15" s="105">
        <v>1311.5</v>
      </c>
      <c r="X15" s="113">
        <v>1.42</v>
      </c>
    </row>
    <row r="16" spans="2:24" ht="32.25" customHeight="1">
      <c r="B16" s="30" t="s">
        <v>59</v>
      </c>
      <c r="C16" s="13">
        <v>0.06</v>
      </c>
      <c r="D16" s="18" t="s">
        <v>22</v>
      </c>
      <c r="E16" s="7">
        <v>9</v>
      </c>
      <c r="F16" s="7">
        <v>17</v>
      </c>
      <c r="G16" s="16">
        <v>44955</v>
      </c>
      <c r="H16" s="54"/>
      <c r="I16" s="131"/>
      <c r="J16" s="3"/>
      <c r="K16" s="13" t="str">
        <f t="shared" si="2"/>
        <v>No.12</v>
      </c>
      <c r="L16" s="52" t="str">
        <f t="shared" si="3"/>
        <v>アカマツ</v>
      </c>
      <c r="M16" s="7">
        <f t="shared" si="4"/>
        <v>9</v>
      </c>
      <c r="N16" s="7">
        <f t="shared" si="5"/>
        <v>17</v>
      </c>
      <c r="O16" s="4"/>
      <c r="P16" s="4"/>
      <c r="Q16" s="4"/>
      <c r="S16" s="10" t="s">
        <v>59</v>
      </c>
      <c r="T16" s="7">
        <v>9</v>
      </c>
      <c r="U16" s="7">
        <v>17</v>
      </c>
      <c r="V16" s="23" t="s">
        <v>22</v>
      </c>
      <c r="W16" s="105">
        <v>2418.4</v>
      </c>
      <c r="X16" s="113">
        <v>1.42</v>
      </c>
    </row>
    <row r="17" spans="2:24" ht="32.25" customHeight="1">
      <c r="B17" s="30" t="s">
        <v>60</v>
      </c>
      <c r="C17" s="20">
        <f>0.12+0.08</f>
        <v>0.2</v>
      </c>
      <c r="D17" s="18" t="s">
        <v>1</v>
      </c>
      <c r="E17" s="21" t="s">
        <v>64</v>
      </c>
      <c r="F17" s="7">
        <v>18</v>
      </c>
      <c r="G17" s="16">
        <v>44955</v>
      </c>
      <c r="H17" s="54"/>
      <c r="I17" s="131"/>
      <c r="J17" s="3"/>
      <c r="K17" s="13" t="str">
        <f t="shared" si="2"/>
        <v>No.13</v>
      </c>
      <c r="L17" s="52" t="str">
        <f t="shared" si="3"/>
        <v>スギ</v>
      </c>
      <c r="M17" s="7" t="str">
        <f t="shared" si="4"/>
        <v>１０－１</v>
      </c>
      <c r="N17" s="7">
        <f t="shared" si="5"/>
        <v>18</v>
      </c>
      <c r="O17" s="4"/>
      <c r="P17" s="6"/>
      <c r="Q17" s="4"/>
      <c r="S17" s="10" t="s">
        <v>60</v>
      </c>
      <c r="T17" s="21" t="s">
        <v>64</v>
      </c>
      <c r="U17" s="7">
        <v>18</v>
      </c>
      <c r="V17" s="23" t="s">
        <v>1</v>
      </c>
      <c r="W17" s="105">
        <v>3966.8</v>
      </c>
      <c r="X17" s="113">
        <v>1.51</v>
      </c>
    </row>
    <row r="18" spans="2:24" ht="32.25" customHeight="1">
      <c r="B18" s="30" t="s">
        <v>61</v>
      </c>
      <c r="C18" s="13">
        <v>0.32</v>
      </c>
      <c r="D18" s="18" t="s">
        <v>1</v>
      </c>
      <c r="E18" s="7">
        <v>12</v>
      </c>
      <c r="F18" s="7">
        <v>19</v>
      </c>
      <c r="G18" s="16">
        <v>44955</v>
      </c>
      <c r="H18" s="54"/>
      <c r="I18" s="131"/>
      <c r="J18" s="3"/>
      <c r="K18" s="13" t="str">
        <f t="shared" si="2"/>
        <v>No.14</v>
      </c>
      <c r="L18" s="52" t="str">
        <f t="shared" si="3"/>
        <v>スギ</v>
      </c>
      <c r="M18" s="7">
        <f t="shared" si="4"/>
        <v>12</v>
      </c>
      <c r="N18" s="7">
        <f t="shared" si="5"/>
        <v>19</v>
      </c>
      <c r="O18" s="4"/>
      <c r="P18" s="4"/>
      <c r="Q18" s="4"/>
      <c r="S18" s="10" t="s">
        <v>61</v>
      </c>
      <c r="T18" s="7">
        <v>12</v>
      </c>
      <c r="U18" s="7">
        <v>19</v>
      </c>
      <c r="V18" s="23" t="s">
        <v>1</v>
      </c>
      <c r="W18" s="105">
        <v>2133.9</v>
      </c>
      <c r="X18" s="113">
        <v>1.39</v>
      </c>
    </row>
    <row r="19" spans="2:24" ht="32.25" customHeight="1">
      <c r="B19" s="30" t="s">
        <v>62</v>
      </c>
      <c r="C19" s="13">
        <v>0.45</v>
      </c>
      <c r="D19" s="18" t="s">
        <v>18</v>
      </c>
      <c r="E19" s="7">
        <v>13</v>
      </c>
      <c r="F19" s="7">
        <v>20</v>
      </c>
      <c r="G19" s="16">
        <v>44955</v>
      </c>
      <c r="H19" s="54"/>
      <c r="I19" s="131"/>
      <c r="J19" s="3"/>
      <c r="K19" s="13" t="str">
        <f t="shared" si="2"/>
        <v>No.15</v>
      </c>
      <c r="L19" s="52" t="str">
        <f t="shared" si="3"/>
        <v>ヒノキ</v>
      </c>
      <c r="M19" s="7">
        <f t="shared" si="4"/>
        <v>13</v>
      </c>
      <c r="N19" s="7">
        <f t="shared" si="5"/>
        <v>20</v>
      </c>
      <c r="O19" s="4"/>
      <c r="P19" s="4"/>
      <c r="Q19" s="4"/>
      <c r="S19" s="10" t="s">
        <v>62</v>
      </c>
      <c r="T19" s="7">
        <v>13</v>
      </c>
      <c r="U19" s="7">
        <v>20</v>
      </c>
      <c r="V19" s="23" t="s">
        <v>18</v>
      </c>
      <c r="W19" s="105">
        <v>3165.9</v>
      </c>
      <c r="X19" s="113">
        <v>1.51</v>
      </c>
    </row>
    <row r="20" spans="2:24" ht="32.25" customHeight="1">
      <c r="B20" s="30" t="s">
        <v>63</v>
      </c>
      <c r="C20" s="13">
        <v>0.06</v>
      </c>
      <c r="D20" s="15" t="s">
        <v>21</v>
      </c>
      <c r="E20" s="7">
        <v>14</v>
      </c>
      <c r="F20" s="7">
        <v>21</v>
      </c>
      <c r="G20" s="16">
        <v>44955</v>
      </c>
      <c r="H20" s="54"/>
      <c r="I20" s="131"/>
      <c r="J20" s="3"/>
      <c r="K20" s="13" t="str">
        <f t="shared" si="2"/>
        <v>No.16</v>
      </c>
      <c r="L20" s="52" t="str">
        <f t="shared" si="3"/>
        <v>スギ</v>
      </c>
      <c r="M20" s="7">
        <f t="shared" si="4"/>
        <v>14</v>
      </c>
      <c r="N20" s="7">
        <f t="shared" si="5"/>
        <v>21</v>
      </c>
      <c r="O20" s="5"/>
      <c r="P20" s="4"/>
      <c r="Q20" s="4"/>
      <c r="S20" s="10" t="s">
        <v>63</v>
      </c>
      <c r="T20" s="7">
        <v>14</v>
      </c>
      <c r="U20" s="7">
        <v>21</v>
      </c>
      <c r="V20" s="104" t="s">
        <v>21</v>
      </c>
      <c r="W20" s="105">
        <v>1362.7</v>
      </c>
      <c r="X20" s="113">
        <v>1.18</v>
      </c>
    </row>
    <row r="21" spans="2:24" ht="32.25" customHeight="1">
      <c r="B21" s="30" t="s">
        <v>66</v>
      </c>
      <c r="C21" s="13">
        <v>3.84</v>
      </c>
      <c r="D21" s="15" t="s">
        <v>16</v>
      </c>
      <c r="E21" s="7">
        <v>15</v>
      </c>
      <c r="F21" s="7">
        <v>22</v>
      </c>
      <c r="G21" s="16">
        <v>44955</v>
      </c>
      <c r="H21" s="54"/>
      <c r="I21" s="131"/>
      <c r="J21" s="3"/>
      <c r="K21" s="13" t="str">
        <f t="shared" ref="K21:K27" si="6">B21</f>
        <v>No.17</v>
      </c>
      <c r="L21" s="52" t="str">
        <f t="shared" ref="L21:N27" si="7">D21</f>
        <v>広葉樹　</v>
      </c>
      <c r="M21" s="7">
        <f t="shared" si="7"/>
        <v>15</v>
      </c>
      <c r="N21" s="7">
        <f t="shared" si="7"/>
        <v>22</v>
      </c>
      <c r="O21" s="4"/>
      <c r="P21" s="4"/>
      <c r="Q21" s="4"/>
      <c r="S21" s="10" t="s">
        <v>66</v>
      </c>
      <c r="T21" s="7">
        <v>15</v>
      </c>
      <c r="U21" s="7">
        <v>22</v>
      </c>
      <c r="V21" s="104" t="s">
        <v>16</v>
      </c>
      <c r="W21" s="105">
        <v>5728.4</v>
      </c>
      <c r="X21" s="113">
        <v>1.53</v>
      </c>
    </row>
    <row r="22" spans="2:24" ht="32.25" customHeight="1">
      <c r="B22" s="30" t="s">
        <v>67</v>
      </c>
      <c r="C22" s="13"/>
      <c r="D22" s="15" t="s">
        <v>16</v>
      </c>
      <c r="E22" s="7">
        <v>15</v>
      </c>
      <c r="F22" s="7">
        <v>23</v>
      </c>
      <c r="G22" s="16">
        <v>44955</v>
      </c>
      <c r="H22" s="54"/>
      <c r="I22" s="131"/>
      <c r="J22" s="3"/>
      <c r="K22" s="13" t="str">
        <f t="shared" si="6"/>
        <v>No.18</v>
      </c>
      <c r="L22" s="52" t="str">
        <f t="shared" si="7"/>
        <v>広葉樹　</v>
      </c>
      <c r="M22" s="7">
        <f t="shared" si="7"/>
        <v>15</v>
      </c>
      <c r="N22" s="7">
        <f t="shared" si="7"/>
        <v>23</v>
      </c>
      <c r="O22" s="4"/>
      <c r="P22" s="4"/>
      <c r="Q22" s="4"/>
      <c r="S22" s="10" t="s">
        <v>67</v>
      </c>
      <c r="T22" s="7">
        <v>15</v>
      </c>
      <c r="U22" s="7">
        <v>23</v>
      </c>
      <c r="V22" s="104" t="s">
        <v>16</v>
      </c>
      <c r="W22" s="105">
        <v>4998.1000000000004</v>
      </c>
      <c r="X22" s="113">
        <v>1.56</v>
      </c>
    </row>
    <row r="23" spans="2:24" ht="32.25" customHeight="1">
      <c r="B23" s="30" t="s">
        <v>68</v>
      </c>
      <c r="C23" s="13"/>
      <c r="D23" s="15" t="s">
        <v>16</v>
      </c>
      <c r="E23" s="7">
        <v>15</v>
      </c>
      <c r="F23" s="7">
        <v>24</v>
      </c>
      <c r="G23" s="16">
        <v>44955</v>
      </c>
      <c r="H23" s="54"/>
      <c r="I23" s="131"/>
      <c r="J23" s="3"/>
      <c r="K23" s="13" t="str">
        <f t="shared" si="6"/>
        <v>No.19</v>
      </c>
      <c r="L23" s="52" t="str">
        <f t="shared" si="7"/>
        <v>広葉樹　</v>
      </c>
      <c r="M23" s="7">
        <f t="shared" si="7"/>
        <v>15</v>
      </c>
      <c r="N23" s="7">
        <f t="shared" si="7"/>
        <v>24</v>
      </c>
      <c r="O23" s="5"/>
      <c r="P23" s="4"/>
      <c r="Q23" s="4"/>
      <c r="S23" s="10" t="s">
        <v>68</v>
      </c>
      <c r="T23" s="7">
        <v>15</v>
      </c>
      <c r="U23" s="7">
        <v>24</v>
      </c>
      <c r="V23" s="104" t="s">
        <v>16</v>
      </c>
      <c r="W23" s="105">
        <v>5808.8</v>
      </c>
      <c r="X23" s="113">
        <v>1.44</v>
      </c>
    </row>
    <row r="24" spans="2:24" ht="32.25" customHeight="1">
      <c r="B24" s="30" t="s">
        <v>69</v>
      </c>
      <c r="C24" s="13"/>
      <c r="D24" s="15" t="s">
        <v>16</v>
      </c>
      <c r="E24" s="7">
        <v>15</v>
      </c>
      <c r="F24" s="7" t="s">
        <v>65</v>
      </c>
      <c r="G24" s="16">
        <v>44955</v>
      </c>
      <c r="H24" s="54"/>
      <c r="I24" s="131"/>
      <c r="J24" s="3"/>
      <c r="K24" s="13" t="str">
        <f t="shared" si="6"/>
        <v>No.20</v>
      </c>
      <c r="L24" s="52" t="str">
        <f t="shared" si="7"/>
        <v>広葉樹　</v>
      </c>
      <c r="M24" s="7">
        <f t="shared" si="7"/>
        <v>15</v>
      </c>
      <c r="N24" s="7" t="str">
        <f t="shared" si="7"/>
        <v>ﾌﾟﾛｯﾄ無し
R-5終点付近</v>
      </c>
      <c r="O24" s="4"/>
      <c r="P24" s="4"/>
      <c r="Q24" s="4"/>
      <c r="S24" s="10" t="s">
        <v>69</v>
      </c>
      <c r="T24" s="7">
        <v>15</v>
      </c>
      <c r="U24" s="7" t="s">
        <v>65</v>
      </c>
      <c r="V24" s="104" t="s">
        <v>16</v>
      </c>
      <c r="W24" s="105">
        <v>2898</v>
      </c>
      <c r="X24" s="113">
        <v>1.56</v>
      </c>
    </row>
    <row r="25" spans="2:24" ht="32.25" customHeight="1">
      <c r="B25" s="30" t="s">
        <v>70</v>
      </c>
      <c r="C25" s="13">
        <v>0.21</v>
      </c>
      <c r="D25" s="15" t="s">
        <v>22</v>
      </c>
      <c r="E25" s="7">
        <v>16</v>
      </c>
      <c r="F25" s="7">
        <v>25</v>
      </c>
      <c r="G25" s="16">
        <v>44955</v>
      </c>
      <c r="H25" s="54"/>
      <c r="I25" s="131"/>
      <c r="J25" s="3"/>
      <c r="K25" s="13" t="str">
        <f t="shared" si="6"/>
        <v>No.21</v>
      </c>
      <c r="L25" s="52" t="str">
        <f t="shared" si="7"/>
        <v>アカマツ</v>
      </c>
      <c r="M25" s="7">
        <f t="shared" si="7"/>
        <v>16</v>
      </c>
      <c r="N25" s="7">
        <f t="shared" si="7"/>
        <v>25</v>
      </c>
      <c r="O25" s="4"/>
      <c r="P25" s="4"/>
      <c r="Q25" s="4"/>
      <c r="S25" s="10" t="s">
        <v>70</v>
      </c>
      <c r="T25" s="7">
        <v>16</v>
      </c>
      <c r="U25" s="7">
        <v>25</v>
      </c>
      <c r="V25" s="104" t="s">
        <v>22</v>
      </c>
      <c r="W25" s="105">
        <v>4253.6000000000004</v>
      </c>
      <c r="X25" s="113">
        <v>1.2</v>
      </c>
    </row>
    <row r="26" spans="2:24" ht="32.25" customHeight="1">
      <c r="B26" s="30" t="s">
        <v>71</v>
      </c>
      <c r="C26" s="13">
        <v>0.14000000000000001</v>
      </c>
      <c r="D26" s="15" t="s">
        <v>24</v>
      </c>
      <c r="E26" s="7">
        <v>17</v>
      </c>
      <c r="F26" s="7">
        <v>26</v>
      </c>
      <c r="G26" s="16">
        <v>44959</v>
      </c>
      <c r="H26" s="54"/>
      <c r="I26" s="131"/>
      <c r="J26" s="3"/>
      <c r="K26" s="13" t="str">
        <f t="shared" si="6"/>
        <v>No.22</v>
      </c>
      <c r="L26" s="52" t="str">
        <f t="shared" si="7"/>
        <v>アカマツ小</v>
      </c>
      <c r="M26" s="7">
        <f t="shared" si="7"/>
        <v>17</v>
      </c>
      <c r="N26" s="7">
        <f t="shared" si="7"/>
        <v>26</v>
      </c>
      <c r="O26" s="4"/>
      <c r="P26" s="4"/>
      <c r="Q26" s="4"/>
      <c r="S26" s="10" t="s">
        <v>71</v>
      </c>
      <c r="T26" s="7">
        <v>17</v>
      </c>
      <c r="U26" s="7">
        <v>26</v>
      </c>
      <c r="V26" s="104" t="s">
        <v>24</v>
      </c>
      <c r="W26" s="105">
        <v>2493.5</v>
      </c>
      <c r="X26" s="113">
        <v>1.47</v>
      </c>
    </row>
    <row r="27" spans="2:24" ht="32.25" customHeight="1">
      <c r="B27" s="30" t="s">
        <v>72</v>
      </c>
      <c r="C27" s="13">
        <v>0.34</v>
      </c>
      <c r="D27" s="15" t="s">
        <v>16</v>
      </c>
      <c r="E27" s="7">
        <v>18</v>
      </c>
      <c r="F27" s="7">
        <v>27</v>
      </c>
      <c r="G27" s="16">
        <v>44959</v>
      </c>
      <c r="H27" s="54"/>
      <c r="I27" s="131"/>
      <c r="J27" s="3"/>
      <c r="K27" s="13" t="str">
        <f t="shared" si="6"/>
        <v>No.23</v>
      </c>
      <c r="L27" s="52" t="str">
        <f t="shared" si="7"/>
        <v>広葉樹　</v>
      </c>
      <c r="M27" s="7">
        <f t="shared" si="7"/>
        <v>18</v>
      </c>
      <c r="N27" s="7">
        <f t="shared" si="7"/>
        <v>27</v>
      </c>
      <c r="O27" s="4"/>
      <c r="P27" s="4"/>
      <c r="Q27" s="4"/>
      <c r="S27" s="10" t="s">
        <v>72</v>
      </c>
      <c r="T27" s="7">
        <v>18</v>
      </c>
      <c r="U27" s="7">
        <v>27</v>
      </c>
      <c r="V27" s="104" t="s">
        <v>16</v>
      </c>
      <c r="W27" s="105">
        <v>4269.3999999999996</v>
      </c>
      <c r="X27" s="113">
        <v>1.38</v>
      </c>
    </row>
    <row r="28" spans="2:24" ht="32.25" customHeight="1">
      <c r="B28" s="30" t="s">
        <v>73</v>
      </c>
      <c r="C28" s="13">
        <v>4.67</v>
      </c>
      <c r="D28" s="15" t="s">
        <v>16</v>
      </c>
      <c r="E28" s="7">
        <v>19</v>
      </c>
      <c r="F28" s="7">
        <v>28</v>
      </c>
      <c r="G28" s="16">
        <v>44959</v>
      </c>
      <c r="H28" s="54"/>
      <c r="I28" s="131"/>
      <c r="J28" s="3"/>
      <c r="K28" s="13" t="str">
        <f t="shared" ref="K28:K29" si="8">B28</f>
        <v>No.24</v>
      </c>
      <c r="L28" s="52" t="str">
        <f t="shared" ref="L28:L29" si="9">D28</f>
        <v>広葉樹　</v>
      </c>
      <c r="M28" s="7">
        <f t="shared" ref="M28:M29" si="10">E28</f>
        <v>19</v>
      </c>
      <c r="N28" s="7">
        <f t="shared" ref="N28:N29" si="11">F28</f>
        <v>28</v>
      </c>
      <c r="O28" s="4"/>
      <c r="P28" s="6"/>
      <c r="Q28" s="4"/>
      <c r="S28" s="107" t="s">
        <v>73</v>
      </c>
      <c r="T28" s="108">
        <v>19</v>
      </c>
      <c r="U28" s="108">
        <v>28</v>
      </c>
      <c r="V28" s="109" t="s">
        <v>16</v>
      </c>
      <c r="W28" s="110">
        <v>8688.7000000000007</v>
      </c>
      <c r="X28" s="114">
        <v>1.54</v>
      </c>
    </row>
    <row r="29" spans="2:24" ht="32.25" customHeight="1">
      <c r="B29" s="30" t="s">
        <v>74</v>
      </c>
      <c r="C29" s="13"/>
      <c r="D29" s="15" t="s">
        <v>16</v>
      </c>
      <c r="E29" s="7">
        <v>19</v>
      </c>
      <c r="F29" s="7">
        <v>29</v>
      </c>
      <c r="G29" s="16">
        <v>44959</v>
      </c>
      <c r="H29" s="54"/>
      <c r="I29" s="131"/>
      <c r="J29" s="3"/>
      <c r="K29" s="13" t="str">
        <f t="shared" si="8"/>
        <v>No.25</v>
      </c>
      <c r="L29" s="52" t="str">
        <f t="shared" si="9"/>
        <v>広葉樹　</v>
      </c>
      <c r="M29" s="7">
        <f t="shared" si="10"/>
        <v>19</v>
      </c>
      <c r="N29" s="7">
        <f t="shared" si="11"/>
        <v>29</v>
      </c>
      <c r="O29" s="4"/>
      <c r="P29" s="4"/>
      <c r="Q29" s="4"/>
      <c r="S29" s="10" t="s">
        <v>74</v>
      </c>
      <c r="T29" s="7">
        <v>19</v>
      </c>
      <c r="U29" s="7">
        <v>29</v>
      </c>
      <c r="V29" s="104" t="s">
        <v>16</v>
      </c>
      <c r="W29" s="106">
        <v>5518.2</v>
      </c>
      <c r="X29" s="115">
        <v>1.58</v>
      </c>
    </row>
    <row r="30" spans="2:24" ht="32.25" customHeight="1">
      <c r="B30" s="30" t="s">
        <v>75</v>
      </c>
      <c r="C30" s="10"/>
      <c r="D30" s="15" t="s">
        <v>16</v>
      </c>
      <c r="E30" s="7">
        <v>19</v>
      </c>
      <c r="F30" s="7">
        <v>30</v>
      </c>
      <c r="G30" s="22">
        <v>44959</v>
      </c>
      <c r="H30" s="54"/>
      <c r="I30" s="131"/>
      <c r="J30" s="3"/>
      <c r="K30" s="13" t="str">
        <f t="shared" ref="K30:K36" si="12">B30</f>
        <v>No.26</v>
      </c>
      <c r="L30" s="52" t="str">
        <f t="shared" ref="L30:N36" si="13">D30</f>
        <v>広葉樹　</v>
      </c>
      <c r="M30" s="7">
        <f t="shared" si="13"/>
        <v>19</v>
      </c>
      <c r="N30" s="7">
        <f t="shared" si="13"/>
        <v>30</v>
      </c>
      <c r="O30" s="4"/>
      <c r="P30" s="4"/>
      <c r="Q30" s="4"/>
      <c r="S30" s="10" t="s">
        <v>75</v>
      </c>
      <c r="T30" s="7">
        <v>19</v>
      </c>
      <c r="U30" s="7">
        <v>30</v>
      </c>
      <c r="V30" s="104" t="s">
        <v>16</v>
      </c>
      <c r="W30" s="106">
        <v>4780.2</v>
      </c>
      <c r="X30" s="115">
        <v>1.54</v>
      </c>
    </row>
    <row r="31" spans="2:24" ht="32.25" customHeight="1">
      <c r="B31" s="30" t="s">
        <v>76</v>
      </c>
      <c r="C31" s="10"/>
      <c r="D31" s="15" t="s">
        <v>16</v>
      </c>
      <c r="E31" s="23">
        <v>19</v>
      </c>
      <c r="F31" s="7" t="s">
        <v>81</v>
      </c>
      <c r="G31" s="22">
        <v>44959</v>
      </c>
      <c r="H31" s="54"/>
      <c r="I31" s="131"/>
      <c r="J31" s="3"/>
      <c r="K31" s="13" t="str">
        <f t="shared" si="12"/>
        <v>No.27</v>
      </c>
      <c r="L31" s="52" t="str">
        <f t="shared" si="13"/>
        <v>広葉樹　</v>
      </c>
      <c r="M31" s="7">
        <f t="shared" si="13"/>
        <v>19</v>
      </c>
      <c r="N31" s="7" t="str">
        <f t="shared" si="13"/>
        <v>ﾌﾟﾛｯﾄ無し
ﾌﾟﾛｯﾄ36の東側付近</v>
      </c>
      <c r="O31" s="4"/>
      <c r="P31" s="4"/>
      <c r="Q31" s="4"/>
      <c r="S31" s="10" t="s">
        <v>76</v>
      </c>
      <c r="T31" s="23">
        <v>19</v>
      </c>
      <c r="U31" s="7" t="s">
        <v>81</v>
      </c>
      <c r="V31" s="104" t="s">
        <v>16</v>
      </c>
      <c r="W31" s="106">
        <v>4883.7</v>
      </c>
      <c r="X31" s="115">
        <v>1.23</v>
      </c>
    </row>
    <row r="32" spans="2:24" ht="32.25" customHeight="1">
      <c r="B32" s="30" t="s">
        <v>77</v>
      </c>
      <c r="C32" s="10"/>
      <c r="D32" s="15" t="s">
        <v>16</v>
      </c>
      <c r="E32" s="23">
        <v>19</v>
      </c>
      <c r="F32" s="7" t="s">
        <v>82</v>
      </c>
      <c r="G32" s="22">
        <v>44959</v>
      </c>
      <c r="H32" s="54"/>
      <c r="I32" s="131"/>
      <c r="J32" s="3"/>
      <c r="K32" s="13" t="str">
        <f t="shared" si="12"/>
        <v>No.28</v>
      </c>
      <c r="L32" s="52" t="str">
        <f t="shared" si="13"/>
        <v>広葉樹　</v>
      </c>
      <c r="M32" s="7">
        <f t="shared" si="13"/>
        <v>19</v>
      </c>
      <c r="N32" s="7" t="str">
        <f t="shared" si="13"/>
        <v>ﾌﾟﾛｯﾄ無し
ﾌﾟﾛｯﾄ38の南西方向</v>
      </c>
      <c r="O32" s="4"/>
      <c r="P32" s="4"/>
      <c r="Q32" s="4"/>
      <c r="S32" s="10" t="s">
        <v>77</v>
      </c>
      <c r="T32" s="23">
        <v>19</v>
      </c>
      <c r="U32" s="7" t="s">
        <v>82</v>
      </c>
      <c r="V32" s="104" t="s">
        <v>16</v>
      </c>
      <c r="W32" s="106">
        <v>5933.8</v>
      </c>
      <c r="X32" s="115">
        <v>1.52</v>
      </c>
    </row>
    <row r="33" spans="1:24" ht="32.25" customHeight="1">
      <c r="B33" s="30" t="s">
        <v>78</v>
      </c>
      <c r="C33" s="10">
        <v>1.1299999999999999</v>
      </c>
      <c r="D33" s="24" t="s">
        <v>25</v>
      </c>
      <c r="E33" s="23">
        <v>20</v>
      </c>
      <c r="F33" s="10">
        <v>31</v>
      </c>
      <c r="G33" s="22">
        <v>44959</v>
      </c>
      <c r="H33" s="54"/>
      <c r="I33" s="131"/>
      <c r="J33" s="3"/>
      <c r="K33" s="13" t="str">
        <f t="shared" si="12"/>
        <v>No.29</v>
      </c>
      <c r="L33" s="52" t="str">
        <f t="shared" si="13"/>
        <v>ｱｶﾏﾂ・広葉樹</v>
      </c>
      <c r="M33" s="7">
        <f t="shared" si="13"/>
        <v>20</v>
      </c>
      <c r="N33" s="7">
        <f t="shared" si="13"/>
        <v>31</v>
      </c>
      <c r="O33" s="4"/>
      <c r="P33" s="4"/>
      <c r="Q33" s="4"/>
      <c r="S33" s="10" t="s">
        <v>78</v>
      </c>
      <c r="T33" s="23">
        <v>20</v>
      </c>
      <c r="U33" s="10">
        <v>31</v>
      </c>
      <c r="V33" s="24" t="s">
        <v>25</v>
      </c>
      <c r="W33" s="106">
        <v>1199.3</v>
      </c>
      <c r="X33" s="115">
        <v>1.26</v>
      </c>
    </row>
    <row r="34" spans="1:24" ht="32.25" customHeight="1">
      <c r="B34" s="30" t="s">
        <v>79</v>
      </c>
      <c r="C34" s="13"/>
      <c r="D34" s="24" t="s">
        <v>25</v>
      </c>
      <c r="E34" s="23">
        <v>20</v>
      </c>
      <c r="F34" s="10">
        <v>33</v>
      </c>
      <c r="G34" s="22">
        <v>44959</v>
      </c>
      <c r="H34" s="54"/>
      <c r="I34" s="131"/>
      <c r="J34" s="3"/>
      <c r="K34" s="13" t="str">
        <f t="shared" si="12"/>
        <v>No.30</v>
      </c>
      <c r="L34" s="52" t="str">
        <f t="shared" si="13"/>
        <v>ｱｶﾏﾂ・広葉樹</v>
      </c>
      <c r="M34" s="7">
        <f t="shared" si="13"/>
        <v>20</v>
      </c>
      <c r="N34" s="7">
        <f t="shared" si="13"/>
        <v>33</v>
      </c>
      <c r="O34" s="4"/>
      <c r="P34" s="4"/>
      <c r="Q34" s="4"/>
      <c r="S34" s="10" t="s">
        <v>79</v>
      </c>
      <c r="T34" s="23">
        <v>20</v>
      </c>
      <c r="U34" s="10">
        <v>33</v>
      </c>
      <c r="V34" s="24" t="s">
        <v>25</v>
      </c>
      <c r="W34" s="106">
        <v>2323.6999999999998</v>
      </c>
      <c r="X34" s="115">
        <v>1.47</v>
      </c>
    </row>
    <row r="35" spans="1:24" ht="32.25" customHeight="1">
      <c r="B35" s="30" t="s">
        <v>80</v>
      </c>
      <c r="C35" s="13">
        <v>0.66</v>
      </c>
      <c r="D35" s="18" t="s">
        <v>19</v>
      </c>
      <c r="E35" s="23">
        <v>21</v>
      </c>
      <c r="F35" s="10">
        <v>34</v>
      </c>
      <c r="G35" s="22">
        <v>44959</v>
      </c>
      <c r="H35" s="54"/>
      <c r="I35" s="131"/>
      <c r="J35" s="3"/>
      <c r="K35" s="13" t="str">
        <f t="shared" si="12"/>
        <v>No.31</v>
      </c>
      <c r="L35" s="52" t="str">
        <f t="shared" si="13"/>
        <v>スギ</v>
      </c>
      <c r="M35" s="7">
        <f t="shared" si="13"/>
        <v>21</v>
      </c>
      <c r="N35" s="7">
        <f t="shared" si="13"/>
        <v>34</v>
      </c>
      <c r="O35" s="4"/>
      <c r="P35" s="4"/>
      <c r="Q35" s="4"/>
      <c r="S35" s="10" t="s">
        <v>80</v>
      </c>
      <c r="T35" s="23">
        <v>21</v>
      </c>
      <c r="U35" s="10">
        <v>34</v>
      </c>
      <c r="V35" s="23" t="s">
        <v>19</v>
      </c>
      <c r="W35" s="106">
        <v>1973.1</v>
      </c>
      <c r="X35" s="115">
        <v>1.47</v>
      </c>
    </row>
    <row r="36" spans="1:24" ht="32.25" customHeight="1">
      <c r="B36" s="30" t="s">
        <v>83</v>
      </c>
      <c r="C36" s="13">
        <v>7.0000000000000007E-2</v>
      </c>
      <c r="D36" s="24" t="s">
        <v>25</v>
      </c>
      <c r="E36" s="23">
        <v>22</v>
      </c>
      <c r="F36" s="10">
        <v>36</v>
      </c>
      <c r="G36" s="22">
        <v>44959</v>
      </c>
      <c r="H36" s="54"/>
      <c r="I36" s="131"/>
      <c r="J36" s="3"/>
      <c r="K36" s="13" t="str">
        <f t="shared" si="12"/>
        <v>No.32</v>
      </c>
      <c r="L36" s="52" t="str">
        <f t="shared" si="13"/>
        <v>ｱｶﾏﾂ・広葉樹</v>
      </c>
      <c r="M36" s="7">
        <f t="shared" si="13"/>
        <v>22</v>
      </c>
      <c r="N36" s="7">
        <f t="shared" si="13"/>
        <v>36</v>
      </c>
      <c r="O36" s="4"/>
      <c r="P36" s="6"/>
      <c r="Q36" s="4"/>
      <c r="S36" s="10" t="s">
        <v>83</v>
      </c>
      <c r="T36" s="23">
        <v>22</v>
      </c>
      <c r="U36" s="10">
        <v>36</v>
      </c>
      <c r="V36" s="24" t="s">
        <v>25</v>
      </c>
      <c r="W36" s="106">
        <v>2147.1</v>
      </c>
      <c r="X36" s="115">
        <v>1.23</v>
      </c>
    </row>
    <row r="37" spans="1:24" ht="32.25" customHeight="1">
      <c r="B37" s="30" t="s">
        <v>84</v>
      </c>
      <c r="C37" s="10">
        <v>0.17</v>
      </c>
      <c r="D37" s="24" t="s">
        <v>25</v>
      </c>
      <c r="E37" s="23">
        <v>23</v>
      </c>
      <c r="F37" s="10">
        <v>37</v>
      </c>
      <c r="G37" s="22">
        <v>44959</v>
      </c>
      <c r="H37" s="54"/>
      <c r="I37" s="131"/>
      <c r="J37" s="3"/>
      <c r="K37" s="13" t="str">
        <f t="shared" ref="K37" si="14">B37</f>
        <v>No.33</v>
      </c>
      <c r="L37" s="52" t="str">
        <f t="shared" ref="L37:L39" si="15">D37</f>
        <v>ｱｶﾏﾂ・広葉樹</v>
      </c>
      <c r="M37" s="7">
        <f t="shared" ref="M37:M39" si="16">E37</f>
        <v>23</v>
      </c>
      <c r="N37" s="7">
        <f t="shared" ref="N37:N39" si="17">F37</f>
        <v>37</v>
      </c>
      <c r="O37" s="4"/>
      <c r="P37" s="4"/>
      <c r="Q37" s="4"/>
      <c r="S37" s="10" t="s">
        <v>84</v>
      </c>
      <c r="T37" s="23">
        <v>23</v>
      </c>
      <c r="U37" s="10">
        <v>37</v>
      </c>
      <c r="V37" s="24" t="s">
        <v>25</v>
      </c>
      <c r="W37" s="106">
        <v>1814.2</v>
      </c>
      <c r="X37" s="115">
        <v>1.21</v>
      </c>
    </row>
    <row r="38" spans="1:24" ht="32.25" customHeight="1">
      <c r="A38" s="58"/>
      <c r="B38" s="30" t="s">
        <v>85</v>
      </c>
      <c r="C38" s="10">
        <v>0.12</v>
      </c>
      <c r="D38" s="23" t="s">
        <v>1</v>
      </c>
      <c r="E38" s="23">
        <v>25</v>
      </c>
      <c r="F38" s="10">
        <v>39</v>
      </c>
      <c r="G38" s="22">
        <v>44959</v>
      </c>
      <c r="H38" s="54"/>
      <c r="I38" s="131"/>
      <c r="J38" s="3"/>
      <c r="K38" s="13" t="str">
        <f>B38</f>
        <v>No.34</v>
      </c>
      <c r="L38" s="52" t="str">
        <f t="shared" si="15"/>
        <v>スギ</v>
      </c>
      <c r="M38" s="7">
        <f t="shared" si="16"/>
        <v>25</v>
      </c>
      <c r="N38" s="7">
        <f t="shared" si="17"/>
        <v>39</v>
      </c>
      <c r="O38" s="4"/>
      <c r="P38" s="4"/>
      <c r="Q38" s="4"/>
      <c r="S38" s="10" t="s">
        <v>85</v>
      </c>
      <c r="T38" s="23">
        <v>25</v>
      </c>
      <c r="U38" s="10">
        <v>39</v>
      </c>
      <c r="V38" s="23" t="s">
        <v>1</v>
      </c>
      <c r="W38" s="106">
        <v>1578.9</v>
      </c>
      <c r="X38" s="115">
        <v>1.52</v>
      </c>
    </row>
    <row r="39" spans="1:24" ht="32.25" customHeight="1">
      <c r="A39" s="58"/>
      <c r="B39" s="30" t="s">
        <v>86</v>
      </c>
      <c r="C39" s="10">
        <v>0.16</v>
      </c>
      <c r="D39" s="23" t="s">
        <v>22</v>
      </c>
      <c r="E39" s="23">
        <v>24</v>
      </c>
      <c r="F39" s="10">
        <v>38</v>
      </c>
      <c r="G39" s="22">
        <v>44959</v>
      </c>
      <c r="H39" s="54"/>
      <c r="I39" s="131"/>
      <c r="J39" s="3"/>
      <c r="K39" s="13" t="str">
        <f t="shared" ref="K39:K45" si="18">B39</f>
        <v>No.35</v>
      </c>
      <c r="L39" s="52" t="str">
        <f t="shared" si="15"/>
        <v>アカマツ</v>
      </c>
      <c r="M39" s="7">
        <f t="shared" si="16"/>
        <v>24</v>
      </c>
      <c r="N39" s="7">
        <f t="shared" si="17"/>
        <v>38</v>
      </c>
      <c r="O39" s="4"/>
      <c r="P39" s="6"/>
      <c r="Q39" s="4"/>
      <c r="S39" s="10" t="s">
        <v>86</v>
      </c>
      <c r="T39" s="23">
        <v>24</v>
      </c>
      <c r="U39" s="10">
        <v>38</v>
      </c>
      <c r="V39" s="23" t="s">
        <v>22</v>
      </c>
      <c r="W39" s="106">
        <v>1219.4000000000001</v>
      </c>
      <c r="X39" s="115">
        <v>1.52</v>
      </c>
    </row>
    <row r="40" spans="1:24" ht="32.25" customHeight="1">
      <c r="B40" s="30" t="s">
        <v>87</v>
      </c>
      <c r="C40" s="10">
        <v>0.26</v>
      </c>
      <c r="D40" s="23" t="s">
        <v>22</v>
      </c>
      <c r="E40" s="23">
        <v>26</v>
      </c>
      <c r="F40" s="10">
        <v>40</v>
      </c>
      <c r="G40" s="22">
        <v>44959</v>
      </c>
      <c r="H40" s="54"/>
      <c r="I40" s="131"/>
      <c r="J40" s="3"/>
      <c r="K40" s="13" t="str">
        <f t="shared" si="18"/>
        <v>No.36</v>
      </c>
      <c r="L40" s="52" t="str">
        <f t="shared" ref="L40:N45" si="19">D40</f>
        <v>アカマツ</v>
      </c>
      <c r="M40" s="7">
        <f t="shared" si="19"/>
        <v>26</v>
      </c>
      <c r="N40" s="7">
        <f t="shared" si="19"/>
        <v>40</v>
      </c>
      <c r="O40" s="4"/>
      <c r="P40" s="4"/>
      <c r="Q40" s="4"/>
      <c r="S40" s="10" t="s">
        <v>87</v>
      </c>
      <c r="T40" s="23">
        <v>26</v>
      </c>
      <c r="U40" s="10">
        <v>40</v>
      </c>
      <c r="V40" s="23" t="s">
        <v>22</v>
      </c>
      <c r="W40" s="106">
        <v>2985.8</v>
      </c>
      <c r="X40" s="115">
        <v>1.61</v>
      </c>
    </row>
    <row r="41" spans="1:24" ht="32.25" customHeight="1">
      <c r="B41" s="30" t="s">
        <v>88</v>
      </c>
      <c r="C41" s="25">
        <v>0.1</v>
      </c>
      <c r="D41" s="23" t="s">
        <v>26</v>
      </c>
      <c r="E41" s="23">
        <v>27</v>
      </c>
      <c r="F41" s="10">
        <v>41</v>
      </c>
      <c r="G41" s="22">
        <v>44959</v>
      </c>
      <c r="H41" s="54"/>
      <c r="I41" s="131"/>
      <c r="J41" s="3"/>
      <c r="K41" s="13" t="str">
        <f t="shared" si="18"/>
        <v>No.37</v>
      </c>
      <c r="L41" s="52" t="str">
        <f t="shared" si="19"/>
        <v>広葉樹</v>
      </c>
      <c r="M41" s="7">
        <f t="shared" si="19"/>
        <v>27</v>
      </c>
      <c r="N41" s="7">
        <f t="shared" si="19"/>
        <v>41</v>
      </c>
      <c r="O41" s="4"/>
      <c r="P41" s="4"/>
      <c r="Q41" s="4"/>
      <c r="S41" s="10" t="s">
        <v>88</v>
      </c>
      <c r="T41" s="23">
        <v>27</v>
      </c>
      <c r="U41" s="10">
        <v>41</v>
      </c>
      <c r="V41" s="23" t="s">
        <v>26</v>
      </c>
      <c r="W41" s="106">
        <v>2543.8000000000002</v>
      </c>
      <c r="X41" s="115">
        <v>1.61</v>
      </c>
    </row>
    <row r="42" spans="1:24" ht="32.25" customHeight="1" thickBot="1">
      <c r="B42" s="31" t="s">
        <v>89</v>
      </c>
      <c r="C42" s="32">
        <v>0.04</v>
      </c>
      <c r="D42" s="33" t="s">
        <v>21</v>
      </c>
      <c r="E42" s="33">
        <v>28</v>
      </c>
      <c r="F42" s="32">
        <v>42</v>
      </c>
      <c r="G42" s="35">
        <v>44959</v>
      </c>
      <c r="H42" s="55"/>
      <c r="I42" s="132"/>
      <c r="J42" s="3"/>
      <c r="K42" s="13" t="str">
        <f t="shared" si="18"/>
        <v>No.38</v>
      </c>
      <c r="L42" s="52" t="str">
        <f t="shared" si="19"/>
        <v>スギ</v>
      </c>
      <c r="M42" s="7">
        <f t="shared" si="19"/>
        <v>28</v>
      </c>
      <c r="N42" s="7">
        <f t="shared" si="19"/>
        <v>42</v>
      </c>
      <c r="O42" s="4"/>
      <c r="P42" s="4"/>
      <c r="Q42" s="4"/>
      <c r="S42" s="10" t="s">
        <v>89</v>
      </c>
      <c r="T42" s="23">
        <v>28</v>
      </c>
      <c r="U42" s="10">
        <v>42</v>
      </c>
      <c r="V42" s="23" t="s">
        <v>21</v>
      </c>
      <c r="W42" s="106">
        <v>1016.6</v>
      </c>
      <c r="X42" s="115">
        <v>1.61</v>
      </c>
    </row>
    <row r="43" spans="1:24" ht="32.25" customHeight="1">
      <c r="B43" s="36" t="s">
        <v>90</v>
      </c>
      <c r="C43" s="37">
        <v>0.21</v>
      </c>
      <c r="D43" s="38" t="s">
        <v>25</v>
      </c>
      <c r="E43" s="39">
        <v>29</v>
      </c>
      <c r="F43" s="37">
        <v>43</v>
      </c>
      <c r="G43" s="40">
        <v>44960</v>
      </c>
      <c r="H43" s="56"/>
      <c r="I43" s="133" t="s">
        <v>182</v>
      </c>
      <c r="J43" s="3"/>
      <c r="K43" s="13" t="str">
        <f t="shared" si="18"/>
        <v>No.39</v>
      </c>
      <c r="L43" s="52" t="str">
        <f t="shared" si="19"/>
        <v>ｱｶﾏﾂ・広葉樹</v>
      </c>
      <c r="M43" s="7">
        <f t="shared" si="19"/>
        <v>29</v>
      </c>
      <c r="N43" s="7">
        <f t="shared" si="19"/>
        <v>43</v>
      </c>
      <c r="O43" s="5"/>
      <c r="P43" s="4"/>
      <c r="Q43" s="4"/>
      <c r="S43" s="10" t="s">
        <v>90</v>
      </c>
      <c r="T43" s="23">
        <v>29</v>
      </c>
      <c r="U43" s="10">
        <v>43</v>
      </c>
      <c r="V43" s="24" t="s">
        <v>25</v>
      </c>
      <c r="W43" s="106">
        <v>2552.6999999999998</v>
      </c>
      <c r="X43" s="115">
        <v>1.71</v>
      </c>
    </row>
    <row r="44" spans="1:24" ht="32.25" customHeight="1">
      <c r="B44" s="30" t="s">
        <v>91</v>
      </c>
      <c r="C44" s="13">
        <v>0.28999999999999998</v>
      </c>
      <c r="D44" s="18" t="s">
        <v>22</v>
      </c>
      <c r="E44" s="23">
        <v>30</v>
      </c>
      <c r="F44" s="10">
        <v>44</v>
      </c>
      <c r="G44" s="40">
        <v>44960</v>
      </c>
      <c r="H44" s="54"/>
      <c r="I44" s="131"/>
      <c r="J44" s="3"/>
      <c r="K44" s="13" t="str">
        <f t="shared" si="18"/>
        <v>No.40</v>
      </c>
      <c r="L44" s="52" t="str">
        <f t="shared" si="19"/>
        <v>アカマツ</v>
      </c>
      <c r="M44" s="7">
        <f t="shared" si="19"/>
        <v>30</v>
      </c>
      <c r="N44" s="7">
        <f t="shared" si="19"/>
        <v>44</v>
      </c>
      <c r="O44" s="5"/>
      <c r="P44" s="4"/>
      <c r="Q44" s="4"/>
      <c r="S44" s="10" t="s">
        <v>91</v>
      </c>
      <c r="T44" s="23">
        <v>30</v>
      </c>
      <c r="U44" s="10">
        <v>44</v>
      </c>
      <c r="V44" s="23" t="s">
        <v>22</v>
      </c>
      <c r="W44" s="106">
        <v>2788.5</v>
      </c>
      <c r="X44" s="115">
        <v>1.78</v>
      </c>
    </row>
    <row r="45" spans="1:24" ht="32.25" customHeight="1">
      <c r="B45" s="30" t="s">
        <v>92</v>
      </c>
      <c r="C45" s="13">
        <v>0.56999999999999995</v>
      </c>
      <c r="D45" s="24" t="s">
        <v>25</v>
      </c>
      <c r="E45" s="23">
        <v>31</v>
      </c>
      <c r="F45" s="10">
        <v>46</v>
      </c>
      <c r="G45" s="40">
        <v>44960</v>
      </c>
      <c r="H45" s="54"/>
      <c r="I45" s="131"/>
      <c r="J45" s="3"/>
      <c r="K45" s="13" t="str">
        <f t="shared" si="18"/>
        <v>No.41</v>
      </c>
      <c r="L45" s="52" t="str">
        <f t="shared" si="19"/>
        <v>ｱｶﾏﾂ・広葉樹</v>
      </c>
      <c r="M45" s="7">
        <f t="shared" si="19"/>
        <v>31</v>
      </c>
      <c r="N45" s="7">
        <f t="shared" si="19"/>
        <v>46</v>
      </c>
      <c r="O45" s="5"/>
      <c r="P45" s="4"/>
      <c r="Q45" s="4"/>
      <c r="S45" s="10" t="s">
        <v>92</v>
      </c>
      <c r="T45" s="23">
        <v>31</v>
      </c>
      <c r="U45" s="10">
        <v>46</v>
      </c>
      <c r="V45" s="24" t="s">
        <v>25</v>
      </c>
      <c r="W45" s="106">
        <v>3524.4</v>
      </c>
      <c r="X45" s="115">
        <v>1.19</v>
      </c>
    </row>
    <row r="46" spans="1:24" ht="32.25" customHeight="1">
      <c r="B46" s="30" t="s">
        <v>93</v>
      </c>
      <c r="C46" s="10">
        <v>0.09</v>
      </c>
      <c r="D46" s="24" t="s">
        <v>25</v>
      </c>
      <c r="E46" s="23">
        <v>32</v>
      </c>
      <c r="F46" s="10">
        <v>47</v>
      </c>
      <c r="G46" s="40">
        <v>44960</v>
      </c>
      <c r="H46" s="54"/>
      <c r="I46" s="131"/>
      <c r="J46" s="3"/>
      <c r="K46" s="13" t="str">
        <f t="shared" ref="K46:K48" si="20">B46</f>
        <v>No.42</v>
      </c>
      <c r="L46" s="52" t="str">
        <f t="shared" ref="L46:L48" si="21">D46</f>
        <v>ｱｶﾏﾂ・広葉樹</v>
      </c>
      <c r="M46" s="7">
        <f t="shared" ref="M46:M48" si="22">E46</f>
        <v>32</v>
      </c>
      <c r="N46" s="7">
        <f t="shared" ref="N46:N48" si="23">F46</f>
        <v>47</v>
      </c>
      <c r="O46" s="5"/>
      <c r="P46" s="4"/>
      <c r="Q46" s="4"/>
      <c r="S46" s="10" t="s">
        <v>93</v>
      </c>
      <c r="T46" s="23">
        <v>32</v>
      </c>
      <c r="U46" s="10">
        <v>47</v>
      </c>
      <c r="V46" s="24" t="s">
        <v>25</v>
      </c>
      <c r="W46" s="106">
        <v>3842.9</v>
      </c>
      <c r="X46" s="115">
        <v>1.7</v>
      </c>
    </row>
    <row r="47" spans="1:24" ht="32.25" customHeight="1">
      <c r="B47" s="30" t="s">
        <v>94</v>
      </c>
      <c r="C47" s="13">
        <v>0.08</v>
      </c>
      <c r="D47" s="24" t="s">
        <v>25</v>
      </c>
      <c r="E47" s="23">
        <v>33</v>
      </c>
      <c r="F47" s="10">
        <v>48</v>
      </c>
      <c r="G47" s="40">
        <v>44960</v>
      </c>
      <c r="H47" s="54"/>
      <c r="I47" s="131"/>
      <c r="J47" s="3"/>
      <c r="K47" s="13" t="str">
        <f t="shared" si="20"/>
        <v>No.43</v>
      </c>
      <c r="L47" s="52" t="str">
        <f t="shared" si="21"/>
        <v>ｱｶﾏﾂ・広葉樹</v>
      </c>
      <c r="M47" s="7">
        <f t="shared" si="22"/>
        <v>33</v>
      </c>
      <c r="N47" s="7">
        <f t="shared" si="23"/>
        <v>48</v>
      </c>
      <c r="O47" s="5"/>
      <c r="P47" s="4"/>
      <c r="Q47" s="4"/>
      <c r="S47" s="10" t="s">
        <v>94</v>
      </c>
      <c r="T47" s="23">
        <v>33</v>
      </c>
      <c r="U47" s="10">
        <v>48</v>
      </c>
      <c r="V47" s="24" t="s">
        <v>25</v>
      </c>
      <c r="W47" s="106">
        <v>4315.8999999999996</v>
      </c>
      <c r="X47" s="115">
        <v>1.38</v>
      </c>
    </row>
    <row r="48" spans="1:24" ht="32.25" customHeight="1">
      <c r="B48" s="30" t="s">
        <v>95</v>
      </c>
      <c r="C48" s="10">
        <v>0.16</v>
      </c>
      <c r="D48" s="23" t="s">
        <v>22</v>
      </c>
      <c r="E48" s="23">
        <v>34</v>
      </c>
      <c r="F48" s="10">
        <v>49</v>
      </c>
      <c r="G48" s="40">
        <v>44960</v>
      </c>
      <c r="H48" s="54"/>
      <c r="I48" s="131"/>
      <c r="J48" s="3"/>
      <c r="K48" s="13" t="str">
        <f t="shared" si="20"/>
        <v>No.44</v>
      </c>
      <c r="L48" s="52" t="str">
        <f t="shared" si="21"/>
        <v>アカマツ</v>
      </c>
      <c r="M48" s="7">
        <f t="shared" si="22"/>
        <v>34</v>
      </c>
      <c r="N48" s="7">
        <f t="shared" si="23"/>
        <v>49</v>
      </c>
      <c r="O48" s="5"/>
      <c r="P48" s="4"/>
      <c r="Q48" s="4"/>
      <c r="S48" s="10" t="s">
        <v>95</v>
      </c>
      <c r="T48" s="23">
        <v>34</v>
      </c>
      <c r="U48" s="10">
        <v>49</v>
      </c>
      <c r="V48" s="23" t="s">
        <v>22</v>
      </c>
      <c r="W48" s="106">
        <v>2840.9</v>
      </c>
      <c r="X48" s="115">
        <v>1.52</v>
      </c>
    </row>
    <row r="49" spans="2:24" ht="32.25" customHeight="1">
      <c r="B49" s="30" t="s">
        <v>96</v>
      </c>
      <c r="C49" s="10">
        <v>0.33</v>
      </c>
      <c r="D49" s="23" t="s">
        <v>22</v>
      </c>
      <c r="E49" s="23">
        <v>35</v>
      </c>
      <c r="F49" s="10">
        <v>50</v>
      </c>
      <c r="G49" s="40">
        <v>44960</v>
      </c>
      <c r="H49" s="54"/>
      <c r="I49" s="131"/>
      <c r="J49" s="3"/>
      <c r="K49" s="13" t="str">
        <f t="shared" ref="K49:K62" si="24">B49</f>
        <v>No.45</v>
      </c>
      <c r="L49" s="52" t="str">
        <f t="shared" ref="L49:L62" si="25">D49</f>
        <v>アカマツ</v>
      </c>
      <c r="M49" s="7">
        <f t="shared" ref="M49:M62" si="26">E49</f>
        <v>35</v>
      </c>
      <c r="N49" s="7">
        <f t="shared" ref="N49:N62" si="27">F49</f>
        <v>50</v>
      </c>
      <c r="O49" s="5"/>
      <c r="P49" s="4"/>
      <c r="Q49" s="4"/>
      <c r="S49" s="10" t="s">
        <v>96</v>
      </c>
      <c r="T49" s="23">
        <v>35</v>
      </c>
      <c r="U49" s="10">
        <v>50</v>
      </c>
      <c r="V49" s="23" t="s">
        <v>22</v>
      </c>
      <c r="W49" s="106">
        <v>3152.3</v>
      </c>
      <c r="X49" s="115">
        <v>1.56</v>
      </c>
    </row>
    <row r="50" spans="2:24" ht="32.25" customHeight="1">
      <c r="B50" s="30" t="s">
        <v>97</v>
      </c>
      <c r="C50" s="10">
        <v>0.17</v>
      </c>
      <c r="D50" s="24" t="s">
        <v>25</v>
      </c>
      <c r="E50" s="23">
        <v>36</v>
      </c>
      <c r="F50" s="10">
        <v>51</v>
      </c>
      <c r="G50" s="40">
        <v>44960</v>
      </c>
      <c r="H50" s="54"/>
      <c r="I50" s="131"/>
      <c r="J50" s="3"/>
      <c r="K50" s="13" t="str">
        <f t="shared" si="24"/>
        <v>No.46</v>
      </c>
      <c r="L50" s="52" t="str">
        <f t="shared" si="25"/>
        <v>ｱｶﾏﾂ・広葉樹</v>
      </c>
      <c r="M50" s="7">
        <f t="shared" si="26"/>
        <v>36</v>
      </c>
      <c r="N50" s="7">
        <f t="shared" si="27"/>
        <v>51</v>
      </c>
      <c r="O50" s="5"/>
      <c r="P50" s="4"/>
      <c r="Q50" s="4"/>
      <c r="S50" s="10" t="s">
        <v>97</v>
      </c>
      <c r="T50" s="23">
        <v>36</v>
      </c>
      <c r="U50" s="10">
        <v>51</v>
      </c>
      <c r="V50" s="24" t="s">
        <v>25</v>
      </c>
      <c r="W50" s="106">
        <v>3173.6</v>
      </c>
      <c r="X50" s="115">
        <v>2</v>
      </c>
    </row>
    <row r="51" spans="2:24" ht="32.25" customHeight="1">
      <c r="B51" s="30" t="s">
        <v>98</v>
      </c>
      <c r="C51" s="10">
        <v>5.72</v>
      </c>
      <c r="D51" s="23" t="s">
        <v>0</v>
      </c>
      <c r="E51" s="23">
        <v>37</v>
      </c>
      <c r="F51" s="10">
        <v>52</v>
      </c>
      <c r="G51" s="40">
        <v>44960</v>
      </c>
      <c r="H51" s="54"/>
      <c r="I51" s="131"/>
      <c r="J51" s="3"/>
      <c r="K51" s="13" t="str">
        <f t="shared" si="24"/>
        <v>No.47</v>
      </c>
      <c r="L51" s="52" t="str">
        <f t="shared" si="25"/>
        <v>広葉樹</v>
      </c>
      <c r="M51" s="7">
        <f t="shared" si="26"/>
        <v>37</v>
      </c>
      <c r="N51" s="7">
        <f t="shared" si="27"/>
        <v>52</v>
      </c>
      <c r="O51" s="5"/>
      <c r="P51" s="4"/>
      <c r="Q51" s="4"/>
      <c r="S51" s="107" t="s">
        <v>98</v>
      </c>
      <c r="T51" s="111">
        <v>37</v>
      </c>
      <c r="U51" s="107">
        <v>52</v>
      </c>
      <c r="V51" s="111" t="s">
        <v>0</v>
      </c>
      <c r="W51" s="112">
        <v>12968.4</v>
      </c>
      <c r="X51" s="116">
        <v>1.52</v>
      </c>
    </row>
    <row r="52" spans="2:24" ht="32.25" customHeight="1">
      <c r="B52" s="30" t="s">
        <v>99</v>
      </c>
      <c r="C52" s="10"/>
      <c r="D52" s="23" t="s">
        <v>0</v>
      </c>
      <c r="E52" s="23">
        <v>37</v>
      </c>
      <c r="F52" s="10">
        <v>53</v>
      </c>
      <c r="G52" s="40">
        <v>44960</v>
      </c>
      <c r="H52" s="54"/>
      <c r="I52" s="131"/>
      <c r="J52" s="3"/>
      <c r="K52" s="13" t="str">
        <f t="shared" si="24"/>
        <v>No.48</v>
      </c>
      <c r="L52" s="52" t="str">
        <f t="shared" si="25"/>
        <v>広葉樹</v>
      </c>
      <c r="M52" s="7">
        <f t="shared" si="26"/>
        <v>37</v>
      </c>
      <c r="N52" s="7">
        <f t="shared" si="27"/>
        <v>53</v>
      </c>
      <c r="O52" s="5"/>
      <c r="P52" s="4"/>
      <c r="Q52" s="4"/>
      <c r="S52" s="10" t="s">
        <v>99</v>
      </c>
      <c r="T52" s="23">
        <v>37</v>
      </c>
      <c r="U52" s="10">
        <v>53</v>
      </c>
      <c r="V52" s="23" t="s">
        <v>0</v>
      </c>
      <c r="W52" s="106">
        <v>2734.4</v>
      </c>
      <c r="X52" s="115">
        <v>1.17</v>
      </c>
    </row>
    <row r="53" spans="2:24" ht="32.25" customHeight="1">
      <c r="B53" s="30" t="s">
        <v>100</v>
      </c>
      <c r="C53" s="10"/>
      <c r="D53" s="23" t="s">
        <v>0</v>
      </c>
      <c r="E53" s="23">
        <v>37</v>
      </c>
      <c r="F53" s="10">
        <v>54</v>
      </c>
      <c r="G53" s="40">
        <v>44960</v>
      </c>
      <c r="H53" s="54"/>
      <c r="I53" s="131"/>
      <c r="J53" s="3"/>
      <c r="K53" s="13" t="str">
        <f t="shared" si="24"/>
        <v>No.49</v>
      </c>
      <c r="L53" s="52" t="str">
        <f t="shared" si="25"/>
        <v>広葉樹</v>
      </c>
      <c r="M53" s="7">
        <f t="shared" si="26"/>
        <v>37</v>
      </c>
      <c r="N53" s="7">
        <f t="shared" si="27"/>
        <v>54</v>
      </c>
      <c r="O53" s="5"/>
      <c r="P53" s="4"/>
      <c r="Q53" s="4"/>
      <c r="S53" s="10" t="s">
        <v>100</v>
      </c>
      <c r="T53" s="23">
        <v>37</v>
      </c>
      <c r="U53" s="10">
        <v>54</v>
      </c>
      <c r="V53" s="23" t="s">
        <v>0</v>
      </c>
      <c r="W53" s="106">
        <v>5606.1</v>
      </c>
      <c r="X53" s="115">
        <v>1.61</v>
      </c>
    </row>
    <row r="54" spans="2:24" ht="32.25" customHeight="1">
      <c r="B54" s="30" t="s">
        <v>101</v>
      </c>
      <c r="C54" s="13"/>
      <c r="D54" s="23" t="s">
        <v>0</v>
      </c>
      <c r="E54" s="23">
        <v>37</v>
      </c>
      <c r="F54" s="10">
        <v>55</v>
      </c>
      <c r="G54" s="67">
        <v>44961</v>
      </c>
      <c r="H54" s="54"/>
      <c r="I54" s="131"/>
      <c r="J54" s="3"/>
      <c r="K54" s="13" t="str">
        <f t="shared" si="24"/>
        <v>No.50</v>
      </c>
      <c r="L54" s="52" t="str">
        <f t="shared" si="25"/>
        <v>広葉樹</v>
      </c>
      <c r="M54" s="7">
        <f t="shared" si="26"/>
        <v>37</v>
      </c>
      <c r="N54" s="7">
        <f t="shared" si="27"/>
        <v>55</v>
      </c>
      <c r="O54" s="5"/>
      <c r="P54" s="4"/>
      <c r="Q54" s="4"/>
      <c r="S54" s="10" t="s">
        <v>101</v>
      </c>
      <c r="T54" s="23">
        <v>37</v>
      </c>
      <c r="U54" s="10">
        <v>55</v>
      </c>
      <c r="V54" s="23" t="s">
        <v>0</v>
      </c>
      <c r="W54" s="106">
        <v>3204.5</v>
      </c>
      <c r="X54" s="115">
        <v>1.39</v>
      </c>
    </row>
    <row r="55" spans="2:24" ht="32.25" customHeight="1">
      <c r="B55" s="30" t="s">
        <v>102</v>
      </c>
      <c r="C55" s="10"/>
      <c r="D55" s="23" t="s">
        <v>0</v>
      </c>
      <c r="E55" s="23">
        <v>37</v>
      </c>
      <c r="F55" s="7" t="s">
        <v>112</v>
      </c>
      <c r="G55" s="40">
        <v>44960</v>
      </c>
      <c r="H55" s="54"/>
      <c r="I55" s="131"/>
      <c r="J55" s="3"/>
      <c r="K55" s="13" t="str">
        <f t="shared" si="24"/>
        <v>No.51</v>
      </c>
      <c r="L55" s="52" t="str">
        <f t="shared" si="25"/>
        <v>広葉樹</v>
      </c>
      <c r="M55" s="7">
        <f t="shared" si="26"/>
        <v>37</v>
      </c>
      <c r="N55" s="7" t="str">
        <f t="shared" si="27"/>
        <v>ﾌﾟﾛｯﾄ無し
ﾌﾟﾛｯﾄ57の北方向</v>
      </c>
      <c r="O55" s="5"/>
      <c r="P55" s="4"/>
      <c r="Q55" s="4"/>
      <c r="S55" s="10" t="s">
        <v>102</v>
      </c>
      <c r="T55" s="23">
        <v>37</v>
      </c>
      <c r="U55" s="7" t="s">
        <v>112</v>
      </c>
      <c r="V55" s="23" t="s">
        <v>0</v>
      </c>
      <c r="W55" s="106">
        <v>2759.5</v>
      </c>
      <c r="X55" s="115">
        <v>1.17</v>
      </c>
    </row>
    <row r="56" spans="2:24" ht="32.25" customHeight="1">
      <c r="B56" s="30" t="s">
        <v>103</v>
      </c>
      <c r="C56" s="13"/>
      <c r="D56" s="23" t="s">
        <v>0</v>
      </c>
      <c r="E56" s="23">
        <v>37</v>
      </c>
      <c r="F56" s="7" t="s">
        <v>113</v>
      </c>
      <c r="G56" s="40">
        <v>44960</v>
      </c>
      <c r="H56" s="54"/>
      <c r="I56" s="131"/>
      <c r="J56" s="3"/>
      <c r="K56" s="13" t="str">
        <f t="shared" si="24"/>
        <v>No.52</v>
      </c>
      <c r="L56" s="52" t="str">
        <f t="shared" si="25"/>
        <v>広葉樹</v>
      </c>
      <c r="M56" s="7">
        <f t="shared" si="26"/>
        <v>37</v>
      </c>
      <c r="N56" s="7" t="str">
        <f t="shared" si="27"/>
        <v>ﾌﾟﾛｯﾄ無し
ﾌﾟﾛｯﾄ58の北方向</v>
      </c>
      <c r="O56" s="5"/>
      <c r="P56" s="4"/>
      <c r="Q56" s="4"/>
      <c r="S56" s="10" t="s">
        <v>103</v>
      </c>
      <c r="T56" s="23">
        <v>37</v>
      </c>
      <c r="U56" s="7" t="s">
        <v>113</v>
      </c>
      <c r="V56" s="23" t="s">
        <v>0</v>
      </c>
      <c r="W56" s="106">
        <v>3934.4</v>
      </c>
      <c r="X56" s="115">
        <v>1.57</v>
      </c>
    </row>
    <row r="57" spans="2:24" ht="32.25" customHeight="1">
      <c r="B57" s="30" t="s">
        <v>104</v>
      </c>
      <c r="C57" s="10">
        <v>0.15</v>
      </c>
      <c r="D57" s="23" t="s">
        <v>21</v>
      </c>
      <c r="E57" s="23">
        <v>38</v>
      </c>
      <c r="F57" s="10">
        <v>56</v>
      </c>
      <c r="G57" s="40">
        <v>44960</v>
      </c>
      <c r="H57" s="54"/>
      <c r="I57" s="131"/>
      <c r="J57" s="3"/>
      <c r="K57" s="13" t="str">
        <f t="shared" si="24"/>
        <v>No.53</v>
      </c>
      <c r="L57" s="52" t="str">
        <f t="shared" si="25"/>
        <v>スギ</v>
      </c>
      <c r="M57" s="7">
        <f t="shared" si="26"/>
        <v>38</v>
      </c>
      <c r="N57" s="7">
        <f t="shared" si="27"/>
        <v>56</v>
      </c>
      <c r="O57" s="5"/>
      <c r="P57" s="4"/>
      <c r="Q57" s="4"/>
      <c r="S57" s="10" t="s">
        <v>104</v>
      </c>
      <c r="T57" s="23">
        <v>38</v>
      </c>
      <c r="U57" s="10">
        <v>56</v>
      </c>
      <c r="V57" s="23" t="s">
        <v>21</v>
      </c>
      <c r="W57" s="106">
        <v>1171.9000000000001</v>
      </c>
      <c r="X57" s="115">
        <v>1.63</v>
      </c>
    </row>
    <row r="58" spans="2:24" ht="32.25" customHeight="1">
      <c r="B58" s="30" t="s">
        <v>105</v>
      </c>
      <c r="C58" s="10">
        <v>0.23</v>
      </c>
      <c r="D58" s="23" t="s">
        <v>18</v>
      </c>
      <c r="E58" s="23">
        <v>39</v>
      </c>
      <c r="F58" s="10">
        <v>57</v>
      </c>
      <c r="G58" s="40">
        <v>44960</v>
      </c>
      <c r="H58" s="54"/>
      <c r="I58" s="131"/>
      <c r="J58" s="3"/>
      <c r="K58" s="13" t="str">
        <f t="shared" si="24"/>
        <v>No.54</v>
      </c>
      <c r="L58" s="52" t="str">
        <f t="shared" si="25"/>
        <v>ヒノキ</v>
      </c>
      <c r="M58" s="7">
        <f t="shared" si="26"/>
        <v>39</v>
      </c>
      <c r="N58" s="7">
        <f t="shared" si="27"/>
        <v>57</v>
      </c>
      <c r="O58" s="5"/>
      <c r="P58" s="4"/>
      <c r="Q58" s="4"/>
      <c r="S58" s="10" t="s">
        <v>105</v>
      </c>
      <c r="T58" s="23">
        <v>39</v>
      </c>
      <c r="U58" s="10">
        <v>57</v>
      </c>
      <c r="V58" s="23" t="s">
        <v>18</v>
      </c>
      <c r="W58" s="106">
        <v>2832.9</v>
      </c>
      <c r="X58" s="115">
        <v>1.7</v>
      </c>
    </row>
    <row r="59" spans="2:24" ht="32.25" customHeight="1">
      <c r="B59" s="30" t="s">
        <v>106</v>
      </c>
      <c r="C59" s="10">
        <v>0.09</v>
      </c>
      <c r="D59" s="23" t="s">
        <v>21</v>
      </c>
      <c r="E59" s="23">
        <v>40</v>
      </c>
      <c r="F59" s="10">
        <v>58</v>
      </c>
      <c r="G59" s="40">
        <v>44960</v>
      </c>
      <c r="H59" s="54"/>
      <c r="I59" s="131"/>
      <c r="J59" s="3"/>
      <c r="K59" s="13" t="str">
        <f t="shared" si="24"/>
        <v>No.55</v>
      </c>
      <c r="L59" s="52" t="str">
        <f t="shared" si="25"/>
        <v>スギ</v>
      </c>
      <c r="M59" s="7">
        <f t="shared" si="26"/>
        <v>40</v>
      </c>
      <c r="N59" s="7">
        <f t="shared" si="27"/>
        <v>58</v>
      </c>
      <c r="O59" s="5"/>
      <c r="P59" s="4"/>
      <c r="Q59" s="4"/>
      <c r="S59" s="10" t="s">
        <v>106</v>
      </c>
      <c r="T59" s="23">
        <v>40</v>
      </c>
      <c r="U59" s="10">
        <v>58</v>
      </c>
      <c r="V59" s="23" t="s">
        <v>21</v>
      </c>
      <c r="W59" s="106">
        <v>1828.2</v>
      </c>
      <c r="X59" s="115">
        <v>1.57</v>
      </c>
    </row>
    <row r="60" spans="2:24" ht="32.25" customHeight="1">
      <c r="B60" s="30" t="s">
        <v>107</v>
      </c>
      <c r="C60" s="10">
        <v>4.08</v>
      </c>
      <c r="D60" s="23" t="s">
        <v>21</v>
      </c>
      <c r="E60" s="23">
        <v>41</v>
      </c>
      <c r="F60" s="10">
        <v>59</v>
      </c>
      <c r="G60" s="40">
        <v>44960</v>
      </c>
      <c r="H60" s="54"/>
      <c r="I60" s="131"/>
      <c r="J60" s="3"/>
      <c r="K60" s="13" t="str">
        <f t="shared" si="24"/>
        <v>No.56</v>
      </c>
      <c r="L60" s="52" t="str">
        <f t="shared" si="25"/>
        <v>スギ</v>
      </c>
      <c r="M60" s="7">
        <f t="shared" si="26"/>
        <v>41</v>
      </c>
      <c r="N60" s="7">
        <f t="shared" si="27"/>
        <v>59</v>
      </c>
      <c r="O60" s="5"/>
      <c r="P60" s="4"/>
      <c r="Q60" s="4"/>
      <c r="S60" s="10" t="s">
        <v>107</v>
      </c>
      <c r="T60" s="23">
        <v>41</v>
      </c>
      <c r="U60" s="10">
        <v>59</v>
      </c>
      <c r="V60" s="23" t="s">
        <v>21</v>
      </c>
      <c r="W60" s="106">
        <v>2677</v>
      </c>
      <c r="X60" s="115">
        <v>1.48</v>
      </c>
    </row>
    <row r="61" spans="2:24" ht="32.25" customHeight="1">
      <c r="B61" s="30" t="s">
        <v>108</v>
      </c>
      <c r="C61" s="10"/>
      <c r="D61" s="23" t="s">
        <v>21</v>
      </c>
      <c r="E61" s="23">
        <v>41</v>
      </c>
      <c r="F61" s="10">
        <v>60</v>
      </c>
      <c r="G61" s="67">
        <v>44961</v>
      </c>
      <c r="H61" s="54"/>
      <c r="I61" s="131"/>
      <c r="J61" s="3"/>
      <c r="K61" s="13" t="str">
        <f t="shared" si="24"/>
        <v>No.57</v>
      </c>
      <c r="L61" s="52" t="str">
        <f t="shared" si="25"/>
        <v>スギ</v>
      </c>
      <c r="M61" s="7">
        <f t="shared" si="26"/>
        <v>41</v>
      </c>
      <c r="N61" s="7">
        <f t="shared" si="27"/>
        <v>60</v>
      </c>
      <c r="O61" s="5"/>
      <c r="P61" s="4"/>
      <c r="Q61" s="4"/>
      <c r="S61" s="10" t="s">
        <v>108</v>
      </c>
      <c r="T61" s="23">
        <v>41</v>
      </c>
      <c r="U61" s="10">
        <v>60</v>
      </c>
      <c r="V61" s="23" t="s">
        <v>21</v>
      </c>
      <c r="W61" s="106">
        <v>1874.2</v>
      </c>
      <c r="X61" s="115">
        <v>1.45</v>
      </c>
    </row>
    <row r="62" spans="2:24" ht="32.25" customHeight="1">
      <c r="B62" s="30" t="s">
        <v>109</v>
      </c>
      <c r="C62" s="10"/>
      <c r="D62" s="23" t="s">
        <v>21</v>
      </c>
      <c r="E62" s="23">
        <v>41</v>
      </c>
      <c r="F62" s="10">
        <v>61</v>
      </c>
      <c r="G62" s="40">
        <v>44960</v>
      </c>
      <c r="H62" s="54"/>
      <c r="I62" s="131"/>
      <c r="J62" s="3"/>
      <c r="K62" s="13" t="str">
        <f t="shared" si="24"/>
        <v>No.58</v>
      </c>
      <c r="L62" s="52" t="str">
        <f t="shared" si="25"/>
        <v>スギ</v>
      </c>
      <c r="M62" s="7">
        <f t="shared" si="26"/>
        <v>41</v>
      </c>
      <c r="N62" s="7">
        <f t="shared" si="27"/>
        <v>61</v>
      </c>
      <c r="O62" s="5"/>
      <c r="P62" s="4"/>
      <c r="Q62" s="4"/>
      <c r="S62" s="10" t="s">
        <v>109</v>
      </c>
      <c r="T62" s="23">
        <v>41</v>
      </c>
      <c r="U62" s="10">
        <v>61</v>
      </c>
      <c r="V62" s="23" t="s">
        <v>21</v>
      </c>
      <c r="W62" s="106">
        <v>4674.3</v>
      </c>
      <c r="X62" s="115">
        <v>1.55</v>
      </c>
    </row>
    <row r="63" spans="2:24" ht="32.25" customHeight="1">
      <c r="B63" s="30" t="s">
        <v>110</v>
      </c>
      <c r="C63" s="10"/>
      <c r="D63" s="23" t="s">
        <v>21</v>
      </c>
      <c r="E63" s="23">
        <v>41</v>
      </c>
      <c r="F63" s="7" t="s">
        <v>122</v>
      </c>
      <c r="G63" s="40">
        <v>44960</v>
      </c>
      <c r="H63" s="54"/>
      <c r="I63" s="131"/>
      <c r="J63" s="3"/>
      <c r="K63" s="13" t="str">
        <f t="shared" ref="K63" si="28">B63</f>
        <v>No.59</v>
      </c>
      <c r="L63" s="52" t="str">
        <f t="shared" ref="L63" si="29">D63</f>
        <v>スギ</v>
      </c>
      <c r="M63" s="7">
        <f t="shared" ref="M63" si="30">E63</f>
        <v>41</v>
      </c>
      <c r="N63" s="7" t="str">
        <f t="shared" ref="N63" si="31">F63</f>
        <v>ﾌﾟﾛｯﾄ無し
R-8,9の分岐点付近</v>
      </c>
      <c r="O63" s="5"/>
      <c r="P63" s="4"/>
      <c r="Q63" s="4"/>
      <c r="S63" s="10" t="s">
        <v>110</v>
      </c>
      <c r="T63" s="23">
        <v>41</v>
      </c>
      <c r="U63" s="7" t="s">
        <v>122</v>
      </c>
      <c r="V63" s="23" t="s">
        <v>21</v>
      </c>
      <c r="W63" s="106">
        <v>1411</v>
      </c>
      <c r="X63" s="115">
        <v>1.45</v>
      </c>
    </row>
    <row r="64" spans="2:24" ht="32.25" customHeight="1">
      <c r="B64" s="30" t="s">
        <v>111</v>
      </c>
      <c r="C64" s="10"/>
      <c r="D64" s="23" t="s">
        <v>21</v>
      </c>
      <c r="E64" s="23">
        <v>41</v>
      </c>
      <c r="F64" s="7" t="s">
        <v>123</v>
      </c>
      <c r="G64" s="67">
        <v>44961</v>
      </c>
      <c r="H64" s="54"/>
      <c r="I64" s="131"/>
      <c r="J64" s="3"/>
      <c r="K64" s="13" t="str">
        <f t="shared" ref="K64:K70" si="32">B64</f>
        <v>No.60</v>
      </c>
      <c r="L64" s="52" t="str">
        <f t="shared" ref="L64:N70" si="33">D64</f>
        <v>スギ</v>
      </c>
      <c r="M64" s="7">
        <f t="shared" si="33"/>
        <v>41</v>
      </c>
      <c r="N64" s="7" t="str">
        <f t="shared" si="33"/>
        <v>ﾌﾟﾛｯﾄ無し
ﾌﾟﾛｯﾄ65の北方向</v>
      </c>
      <c r="O64" s="5"/>
      <c r="P64" s="4"/>
      <c r="Q64" s="4"/>
      <c r="S64" s="10" t="s">
        <v>111</v>
      </c>
      <c r="T64" s="23">
        <v>41</v>
      </c>
      <c r="U64" s="7" t="s">
        <v>123</v>
      </c>
      <c r="V64" s="23" t="s">
        <v>21</v>
      </c>
      <c r="W64" s="106">
        <v>2589</v>
      </c>
      <c r="X64" s="115">
        <v>1.17</v>
      </c>
    </row>
    <row r="65" spans="1:24" ht="32.25" customHeight="1">
      <c r="B65" s="30" t="s">
        <v>114</v>
      </c>
      <c r="C65" s="10">
        <v>0.36</v>
      </c>
      <c r="D65" s="23" t="s">
        <v>27</v>
      </c>
      <c r="E65" s="23">
        <v>42</v>
      </c>
      <c r="F65" s="7">
        <v>62</v>
      </c>
      <c r="G65" s="40">
        <v>44960</v>
      </c>
      <c r="H65" s="54"/>
      <c r="I65" s="131"/>
      <c r="J65" s="3"/>
      <c r="K65" s="13" t="str">
        <f t="shared" si="32"/>
        <v>No.61</v>
      </c>
      <c r="L65" s="52" t="str">
        <f t="shared" si="33"/>
        <v>ﾋﾉｷ・広葉樹</v>
      </c>
      <c r="M65" s="7">
        <f t="shared" si="33"/>
        <v>42</v>
      </c>
      <c r="N65" s="7">
        <f t="shared" si="33"/>
        <v>62</v>
      </c>
      <c r="O65" s="5"/>
      <c r="P65" s="4"/>
      <c r="Q65" s="4"/>
      <c r="S65" s="10" t="s">
        <v>114</v>
      </c>
      <c r="T65" s="23">
        <v>42</v>
      </c>
      <c r="U65" s="7">
        <v>62</v>
      </c>
      <c r="V65" s="23" t="s">
        <v>27</v>
      </c>
      <c r="W65" s="106">
        <v>1231.5999999999999</v>
      </c>
      <c r="X65" s="115">
        <v>1.28</v>
      </c>
    </row>
    <row r="66" spans="1:24" ht="32.25" customHeight="1">
      <c r="B66" s="30" t="s">
        <v>115</v>
      </c>
      <c r="C66" s="10">
        <v>7.0000000000000007E-2</v>
      </c>
      <c r="D66" s="23" t="s">
        <v>18</v>
      </c>
      <c r="E66" s="23">
        <v>43</v>
      </c>
      <c r="F66" s="7">
        <v>63</v>
      </c>
      <c r="G66" s="68">
        <v>44961</v>
      </c>
      <c r="H66" s="54"/>
      <c r="I66" s="131"/>
      <c r="J66" s="3"/>
      <c r="K66" s="13" t="str">
        <f t="shared" si="32"/>
        <v>No.62</v>
      </c>
      <c r="L66" s="52" t="str">
        <f t="shared" si="33"/>
        <v>ヒノキ</v>
      </c>
      <c r="M66" s="7">
        <f t="shared" si="33"/>
        <v>43</v>
      </c>
      <c r="N66" s="7">
        <f t="shared" si="33"/>
        <v>63</v>
      </c>
      <c r="O66" s="5"/>
      <c r="P66" s="4"/>
      <c r="Q66" s="4"/>
      <c r="S66" s="10" t="s">
        <v>115</v>
      </c>
      <c r="T66" s="23">
        <v>43</v>
      </c>
      <c r="U66" s="7">
        <v>63</v>
      </c>
      <c r="V66" s="23" t="s">
        <v>18</v>
      </c>
      <c r="W66" s="106">
        <v>3299</v>
      </c>
      <c r="X66" s="115">
        <v>1.23</v>
      </c>
    </row>
    <row r="67" spans="1:24" ht="32.25" customHeight="1">
      <c r="B67" s="30" t="s">
        <v>116</v>
      </c>
      <c r="C67" s="10">
        <v>1.02</v>
      </c>
      <c r="D67" s="23" t="s">
        <v>0</v>
      </c>
      <c r="E67" s="23">
        <v>44</v>
      </c>
      <c r="F67" s="7">
        <v>64</v>
      </c>
      <c r="G67" s="67">
        <v>44961</v>
      </c>
      <c r="H67" s="54"/>
      <c r="I67" s="131"/>
      <c r="J67" s="3"/>
      <c r="K67" s="13" t="str">
        <f t="shared" si="32"/>
        <v>No.63</v>
      </c>
      <c r="L67" s="52" t="str">
        <f t="shared" si="33"/>
        <v>広葉樹</v>
      </c>
      <c r="M67" s="7">
        <f t="shared" si="33"/>
        <v>44</v>
      </c>
      <c r="N67" s="7">
        <f t="shared" si="33"/>
        <v>64</v>
      </c>
      <c r="O67" s="5"/>
      <c r="P67" s="4"/>
      <c r="Q67" s="4"/>
      <c r="S67" s="107" t="s">
        <v>116</v>
      </c>
      <c r="T67" s="111">
        <v>44</v>
      </c>
      <c r="U67" s="108">
        <v>64</v>
      </c>
      <c r="V67" s="111" t="s">
        <v>0</v>
      </c>
      <c r="W67" s="112">
        <v>6982.2</v>
      </c>
      <c r="X67" s="116">
        <v>1.33</v>
      </c>
    </row>
    <row r="68" spans="1:24" ht="32.25" customHeight="1">
      <c r="B68" s="30" t="s">
        <v>117</v>
      </c>
      <c r="C68" s="10"/>
      <c r="D68" s="23" t="s">
        <v>0</v>
      </c>
      <c r="E68" s="23">
        <v>44</v>
      </c>
      <c r="F68" s="7">
        <v>65</v>
      </c>
      <c r="G68" s="68">
        <v>44961</v>
      </c>
      <c r="H68" s="54"/>
      <c r="I68" s="131"/>
      <c r="J68" s="3"/>
      <c r="K68" s="13" t="str">
        <f t="shared" si="32"/>
        <v>No.64</v>
      </c>
      <c r="L68" s="52" t="str">
        <f t="shared" si="33"/>
        <v>広葉樹</v>
      </c>
      <c r="M68" s="7">
        <f t="shared" si="33"/>
        <v>44</v>
      </c>
      <c r="N68" s="7">
        <f t="shared" si="33"/>
        <v>65</v>
      </c>
      <c r="O68" s="5"/>
      <c r="P68" s="4"/>
      <c r="Q68" s="4"/>
      <c r="S68" s="10" t="s">
        <v>117</v>
      </c>
      <c r="T68" s="23">
        <v>44</v>
      </c>
      <c r="U68" s="7">
        <v>65</v>
      </c>
      <c r="V68" s="23" t="s">
        <v>0</v>
      </c>
      <c r="W68" s="106">
        <v>5871.1</v>
      </c>
      <c r="X68" s="115">
        <v>1.17</v>
      </c>
    </row>
    <row r="69" spans="1:24" ht="32.25" customHeight="1">
      <c r="B69" s="30" t="s">
        <v>118</v>
      </c>
      <c r="C69" s="10">
        <v>0.16</v>
      </c>
      <c r="D69" s="23" t="s">
        <v>21</v>
      </c>
      <c r="E69" s="23">
        <v>45</v>
      </c>
      <c r="F69" s="7">
        <v>67</v>
      </c>
      <c r="G69" s="67">
        <v>44961</v>
      </c>
      <c r="H69" s="54"/>
      <c r="I69" s="131"/>
      <c r="J69" s="3"/>
      <c r="K69" s="13" t="str">
        <f t="shared" si="32"/>
        <v>No.65</v>
      </c>
      <c r="L69" s="52" t="str">
        <f t="shared" si="33"/>
        <v>スギ</v>
      </c>
      <c r="M69" s="7">
        <f t="shared" si="33"/>
        <v>45</v>
      </c>
      <c r="N69" s="7">
        <f t="shared" si="33"/>
        <v>67</v>
      </c>
      <c r="O69" s="5"/>
      <c r="P69" s="4"/>
      <c r="Q69" s="4"/>
      <c r="S69" s="10" t="s">
        <v>118</v>
      </c>
      <c r="T69" s="23">
        <v>45</v>
      </c>
      <c r="U69" s="7">
        <v>67</v>
      </c>
      <c r="V69" s="23" t="s">
        <v>21</v>
      </c>
      <c r="W69" s="106">
        <v>1409</v>
      </c>
      <c r="X69" s="115">
        <v>1.33</v>
      </c>
    </row>
    <row r="70" spans="1:24" ht="32.25" customHeight="1">
      <c r="B70" s="30" t="s">
        <v>119</v>
      </c>
      <c r="C70" s="25">
        <v>1.3</v>
      </c>
      <c r="D70" s="23" t="s">
        <v>0</v>
      </c>
      <c r="E70" s="23">
        <v>46</v>
      </c>
      <c r="F70" s="7">
        <v>68</v>
      </c>
      <c r="G70" s="68">
        <v>44961</v>
      </c>
      <c r="H70" s="54"/>
      <c r="I70" s="131"/>
      <c r="J70" s="3"/>
      <c r="K70" s="13" t="str">
        <f t="shared" si="32"/>
        <v>No.66</v>
      </c>
      <c r="L70" s="52" t="str">
        <f t="shared" si="33"/>
        <v>広葉樹</v>
      </c>
      <c r="M70" s="7">
        <f t="shared" si="33"/>
        <v>46</v>
      </c>
      <c r="N70" s="7">
        <f t="shared" si="33"/>
        <v>68</v>
      </c>
      <c r="O70" s="5"/>
      <c r="P70" s="4"/>
      <c r="Q70" s="4"/>
      <c r="S70" s="10" t="s">
        <v>119</v>
      </c>
      <c r="T70" s="23">
        <v>46</v>
      </c>
      <c r="U70" s="7">
        <v>68</v>
      </c>
      <c r="V70" s="23" t="s">
        <v>0</v>
      </c>
      <c r="W70" s="106">
        <v>4421.6000000000004</v>
      </c>
      <c r="X70" s="115">
        <v>1.38</v>
      </c>
    </row>
    <row r="71" spans="1:24" ht="32.25" customHeight="1">
      <c r="B71" s="30" t="s">
        <v>120</v>
      </c>
      <c r="C71" s="25"/>
      <c r="D71" s="23" t="s">
        <v>0</v>
      </c>
      <c r="E71" s="23">
        <v>46</v>
      </c>
      <c r="F71" s="7">
        <v>69</v>
      </c>
      <c r="G71" s="67">
        <v>44961</v>
      </c>
      <c r="H71" s="54"/>
      <c r="I71" s="131"/>
      <c r="J71" s="3"/>
      <c r="K71" s="13" t="str">
        <f t="shared" ref="K71:K75" si="34">B71</f>
        <v>No.67</v>
      </c>
      <c r="L71" s="52" t="str">
        <f t="shared" ref="L71:L75" si="35">D71</f>
        <v>広葉樹</v>
      </c>
      <c r="M71" s="7">
        <f t="shared" ref="M71:M75" si="36">E71</f>
        <v>46</v>
      </c>
      <c r="N71" s="7">
        <f t="shared" ref="N71:N75" si="37">F71</f>
        <v>69</v>
      </c>
      <c r="O71" s="5"/>
      <c r="P71" s="4"/>
      <c r="Q71" s="4"/>
      <c r="S71" s="10" t="s">
        <v>120</v>
      </c>
      <c r="T71" s="23">
        <v>46</v>
      </c>
      <c r="U71" s="7">
        <v>69</v>
      </c>
      <c r="V71" s="23" t="s">
        <v>0</v>
      </c>
      <c r="W71" s="106">
        <v>2686.4</v>
      </c>
      <c r="X71" s="115">
        <v>1.1499999999999999</v>
      </c>
    </row>
    <row r="72" spans="1:24" ht="32.25" customHeight="1">
      <c r="B72" s="30" t="s">
        <v>121</v>
      </c>
      <c r="C72" s="10">
        <v>0.14000000000000001</v>
      </c>
      <c r="D72" s="23" t="s">
        <v>21</v>
      </c>
      <c r="E72" s="23">
        <v>47</v>
      </c>
      <c r="F72" s="7">
        <v>71</v>
      </c>
      <c r="G72" s="68">
        <v>44961</v>
      </c>
      <c r="H72" s="54"/>
      <c r="I72" s="131"/>
      <c r="J72" s="3"/>
      <c r="K72" s="13" t="str">
        <f t="shared" si="34"/>
        <v>No.68</v>
      </c>
      <c r="L72" s="52" t="str">
        <f t="shared" si="35"/>
        <v>スギ</v>
      </c>
      <c r="M72" s="7">
        <f t="shared" si="36"/>
        <v>47</v>
      </c>
      <c r="N72" s="7">
        <f t="shared" si="37"/>
        <v>71</v>
      </c>
      <c r="O72" s="5"/>
      <c r="P72" s="4"/>
      <c r="Q72" s="4"/>
      <c r="S72" s="10" t="s">
        <v>121</v>
      </c>
      <c r="T72" s="23">
        <v>47</v>
      </c>
      <c r="U72" s="7">
        <v>71</v>
      </c>
      <c r="V72" s="23" t="s">
        <v>21</v>
      </c>
      <c r="W72" s="106">
        <v>1526.9</v>
      </c>
      <c r="X72" s="115">
        <v>1.38</v>
      </c>
    </row>
    <row r="73" spans="1:24" ht="32.25" customHeight="1">
      <c r="B73" s="30" t="s">
        <v>124</v>
      </c>
      <c r="C73" s="10">
        <v>0.11</v>
      </c>
      <c r="D73" s="23" t="s">
        <v>21</v>
      </c>
      <c r="E73" s="23">
        <v>48</v>
      </c>
      <c r="F73" s="7">
        <v>72</v>
      </c>
      <c r="G73" s="67">
        <v>44961</v>
      </c>
      <c r="H73" s="54"/>
      <c r="I73" s="131"/>
      <c r="J73" s="3"/>
      <c r="K73" s="13" t="str">
        <f t="shared" si="34"/>
        <v>No.69</v>
      </c>
      <c r="L73" s="52" t="str">
        <f t="shared" si="35"/>
        <v>スギ</v>
      </c>
      <c r="M73" s="7">
        <f t="shared" si="36"/>
        <v>48</v>
      </c>
      <c r="N73" s="7">
        <f t="shared" si="37"/>
        <v>72</v>
      </c>
      <c r="O73" s="5"/>
      <c r="P73" s="4"/>
      <c r="Q73" s="4"/>
      <c r="S73" s="10" t="s">
        <v>124</v>
      </c>
      <c r="T73" s="23">
        <v>48</v>
      </c>
      <c r="U73" s="7">
        <v>72</v>
      </c>
      <c r="V73" s="23" t="s">
        <v>21</v>
      </c>
      <c r="W73" s="106">
        <v>891.8</v>
      </c>
      <c r="X73" s="115">
        <v>1.1200000000000001</v>
      </c>
    </row>
    <row r="74" spans="1:24" ht="32.25" customHeight="1">
      <c r="B74" s="30" t="s">
        <v>125</v>
      </c>
      <c r="C74" s="10">
        <v>0.13</v>
      </c>
      <c r="D74" s="23" t="s">
        <v>27</v>
      </c>
      <c r="E74" s="23">
        <v>49</v>
      </c>
      <c r="F74" s="10">
        <v>73</v>
      </c>
      <c r="G74" s="68">
        <v>44961</v>
      </c>
      <c r="H74" s="54"/>
      <c r="I74" s="131"/>
      <c r="J74" s="3"/>
      <c r="K74" s="13" t="str">
        <f t="shared" si="34"/>
        <v>No.70</v>
      </c>
      <c r="L74" s="52" t="str">
        <f t="shared" si="35"/>
        <v>ﾋﾉｷ・広葉樹</v>
      </c>
      <c r="M74" s="7">
        <f t="shared" si="36"/>
        <v>49</v>
      </c>
      <c r="N74" s="7">
        <f t="shared" si="37"/>
        <v>73</v>
      </c>
      <c r="O74" s="5"/>
      <c r="P74" s="4"/>
      <c r="Q74" s="4"/>
      <c r="S74" s="10" t="s">
        <v>125</v>
      </c>
      <c r="T74" s="23">
        <v>49</v>
      </c>
      <c r="U74" s="10">
        <v>73</v>
      </c>
      <c r="V74" s="23" t="s">
        <v>27</v>
      </c>
      <c r="W74" s="106">
        <v>2078.8000000000002</v>
      </c>
      <c r="X74" s="115">
        <v>1.37</v>
      </c>
    </row>
    <row r="75" spans="1:24" ht="32.25" customHeight="1">
      <c r="A75" s="28"/>
      <c r="B75" s="30" t="s">
        <v>126</v>
      </c>
      <c r="C75" s="10">
        <f>0.04+0.07</f>
        <v>0.11000000000000001</v>
      </c>
      <c r="D75" s="23" t="s">
        <v>0</v>
      </c>
      <c r="E75" s="26" t="s">
        <v>129</v>
      </c>
      <c r="F75" s="10">
        <v>74</v>
      </c>
      <c r="G75" s="67">
        <v>44961</v>
      </c>
      <c r="H75" s="54"/>
      <c r="I75" s="131"/>
      <c r="J75" s="3"/>
      <c r="K75" s="13" t="str">
        <f t="shared" si="34"/>
        <v>No.71</v>
      </c>
      <c r="L75" s="52" t="str">
        <f t="shared" si="35"/>
        <v>広葉樹</v>
      </c>
      <c r="M75" s="7" t="str">
        <f t="shared" si="36"/>
        <v>50-2</v>
      </c>
      <c r="N75" s="7">
        <f t="shared" si="37"/>
        <v>74</v>
      </c>
      <c r="O75" s="5"/>
      <c r="P75" s="4"/>
      <c r="Q75" s="4"/>
      <c r="S75" s="10" t="s">
        <v>126</v>
      </c>
      <c r="T75" s="26" t="s">
        <v>129</v>
      </c>
      <c r="U75" s="10">
        <v>74</v>
      </c>
      <c r="V75" s="23" t="s">
        <v>0</v>
      </c>
      <c r="W75" s="106">
        <v>1323.9</v>
      </c>
      <c r="X75" s="115">
        <v>1.23</v>
      </c>
    </row>
    <row r="76" spans="1:24" ht="32.25" customHeight="1">
      <c r="B76" s="30" t="s">
        <v>127</v>
      </c>
      <c r="C76" s="10">
        <v>0.16</v>
      </c>
      <c r="D76" s="23" t="s">
        <v>19</v>
      </c>
      <c r="E76" s="23">
        <v>51</v>
      </c>
      <c r="F76" s="10">
        <v>75</v>
      </c>
      <c r="G76" s="68">
        <v>44961</v>
      </c>
      <c r="H76" s="54"/>
      <c r="I76" s="131"/>
      <c r="J76" s="3"/>
      <c r="K76" s="13" t="str">
        <f t="shared" ref="K76:K82" si="38">B76</f>
        <v>No.72</v>
      </c>
      <c r="L76" s="52" t="str">
        <f t="shared" ref="L76:N82" si="39">D76</f>
        <v>スギ</v>
      </c>
      <c r="M76" s="7">
        <f t="shared" si="39"/>
        <v>51</v>
      </c>
      <c r="N76" s="7">
        <f t="shared" si="39"/>
        <v>75</v>
      </c>
      <c r="O76" s="5"/>
      <c r="P76" s="4"/>
      <c r="Q76" s="4"/>
      <c r="S76" s="10" t="s">
        <v>127</v>
      </c>
      <c r="T76" s="23">
        <v>51</v>
      </c>
      <c r="U76" s="10">
        <v>75</v>
      </c>
      <c r="V76" s="23" t="s">
        <v>19</v>
      </c>
      <c r="W76" s="106">
        <v>1462</v>
      </c>
      <c r="X76" s="115">
        <v>1.17</v>
      </c>
    </row>
    <row r="77" spans="1:24" ht="32.25" customHeight="1">
      <c r="B77" s="30" t="s">
        <v>128</v>
      </c>
      <c r="C77" s="10">
        <v>0.04</v>
      </c>
      <c r="D77" s="23" t="s">
        <v>21</v>
      </c>
      <c r="E77" s="23">
        <v>52</v>
      </c>
      <c r="F77" s="10">
        <v>76</v>
      </c>
      <c r="G77" s="67">
        <v>44961</v>
      </c>
      <c r="H77" s="54"/>
      <c r="I77" s="131"/>
      <c r="J77" s="3"/>
      <c r="K77" s="13" t="str">
        <f t="shared" si="38"/>
        <v>No.73</v>
      </c>
      <c r="L77" s="52" t="str">
        <f t="shared" si="39"/>
        <v>スギ</v>
      </c>
      <c r="M77" s="7">
        <f t="shared" si="39"/>
        <v>52</v>
      </c>
      <c r="N77" s="7">
        <f t="shared" si="39"/>
        <v>76</v>
      </c>
      <c r="O77" s="5"/>
      <c r="P77" s="4"/>
      <c r="Q77" s="4"/>
      <c r="S77" s="10" t="s">
        <v>128</v>
      </c>
      <c r="T77" s="23">
        <v>52</v>
      </c>
      <c r="U77" s="10">
        <v>76</v>
      </c>
      <c r="V77" s="23" t="s">
        <v>21</v>
      </c>
      <c r="W77" s="106">
        <v>2132</v>
      </c>
      <c r="X77" s="115">
        <v>1.24</v>
      </c>
    </row>
    <row r="78" spans="1:24" ht="32.25" customHeight="1">
      <c r="B78" s="30" t="s">
        <v>28</v>
      </c>
      <c r="C78" s="10">
        <v>1.62</v>
      </c>
      <c r="D78" s="23" t="s">
        <v>22</v>
      </c>
      <c r="E78" s="23">
        <v>53</v>
      </c>
      <c r="F78" s="10">
        <v>77</v>
      </c>
      <c r="G78" s="68">
        <v>44961</v>
      </c>
      <c r="H78" s="54"/>
      <c r="I78" s="131"/>
      <c r="J78" s="3"/>
      <c r="K78" s="13" t="str">
        <f t="shared" si="38"/>
        <v>No.74</v>
      </c>
      <c r="L78" s="52" t="str">
        <f t="shared" si="39"/>
        <v>アカマツ</v>
      </c>
      <c r="M78" s="7">
        <f t="shared" si="39"/>
        <v>53</v>
      </c>
      <c r="N78" s="7">
        <f t="shared" si="39"/>
        <v>77</v>
      </c>
      <c r="O78" s="5"/>
      <c r="P78" s="4"/>
      <c r="Q78" s="4"/>
      <c r="S78" s="10" t="s">
        <v>28</v>
      </c>
      <c r="T78" s="23">
        <v>53</v>
      </c>
      <c r="U78" s="10">
        <v>77</v>
      </c>
      <c r="V78" s="23" t="s">
        <v>22</v>
      </c>
      <c r="W78" s="106">
        <v>3241.8</v>
      </c>
      <c r="X78" s="115">
        <v>1.26</v>
      </c>
    </row>
    <row r="79" spans="1:24" ht="32.25" customHeight="1">
      <c r="B79" s="30" t="s">
        <v>29</v>
      </c>
      <c r="C79" s="10"/>
      <c r="D79" s="23" t="s">
        <v>22</v>
      </c>
      <c r="E79" s="23">
        <v>53</v>
      </c>
      <c r="F79" s="7">
        <v>79</v>
      </c>
      <c r="G79" s="67">
        <v>44961</v>
      </c>
      <c r="H79" s="54"/>
      <c r="I79" s="131"/>
      <c r="J79" s="3"/>
      <c r="K79" s="13" t="str">
        <f t="shared" si="38"/>
        <v>No.75</v>
      </c>
      <c r="L79" s="52" t="str">
        <f t="shared" si="39"/>
        <v>アカマツ</v>
      </c>
      <c r="M79" s="7">
        <f t="shared" si="39"/>
        <v>53</v>
      </c>
      <c r="N79" s="7">
        <f t="shared" si="39"/>
        <v>79</v>
      </c>
      <c r="O79" s="5"/>
      <c r="P79" s="4"/>
      <c r="Q79" s="4"/>
      <c r="S79" s="10" t="s">
        <v>29</v>
      </c>
      <c r="T79" s="23">
        <v>53</v>
      </c>
      <c r="U79" s="7">
        <v>79</v>
      </c>
      <c r="V79" s="23" t="s">
        <v>22</v>
      </c>
      <c r="W79" s="106">
        <v>2603.3000000000002</v>
      </c>
      <c r="X79" s="115">
        <v>1.17</v>
      </c>
    </row>
    <row r="80" spans="1:24" ht="32.25" customHeight="1">
      <c r="B80" s="30" t="s">
        <v>30</v>
      </c>
      <c r="C80" s="10">
        <v>0.05</v>
      </c>
      <c r="D80" s="23" t="s">
        <v>18</v>
      </c>
      <c r="E80" s="23">
        <v>54</v>
      </c>
      <c r="F80" s="7">
        <v>80</v>
      </c>
      <c r="G80" s="68">
        <v>44961</v>
      </c>
      <c r="H80" s="54"/>
      <c r="I80" s="131"/>
      <c r="J80" s="3"/>
      <c r="K80" s="13" t="str">
        <f t="shared" si="38"/>
        <v>No.76</v>
      </c>
      <c r="L80" s="52" t="str">
        <f t="shared" si="39"/>
        <v>ヒノキ</v>
      </c>
      <c r="M80" s="7">
        <f t="shared" si="39"/>
        <v>54</v>
      </c>
      <c r="N80" s="7">
        <f t="shared" si="39"/>
        <v>80</v>
      </c>
      <c r="O80" s="5"/>
      <c r="P80" s="4"/>
      <c r="Q80" s="4"/>
      <c r="S80" s="10" t="s">
        <v>30</v>
      </c>
      <c r="T80" s="23">
        <v>54</v>
      </c>
      <c r="U80" s="7">
        <v>80</v>
      </c>
      <c r="V80" s="23" t="s">
        <v>18</v>
      </c>
      <c r="W80" s="106">
        <v>2676.9</v>
      </c>
      <c r="X80" s="115">
        <v>1.26</v>
      </c>
    </row>
    <row r="81" spans="2:24" ht="32.25" customHeight="1">
      <c r="B81" s="30" t="s">
        <v>31</v>
      </c>
      <c r="C81" s="10">
        <v>2.38</v>
      </c>
      <c r="D81" s="23" t="s">
        <v>0</v>
      </c>
      <c r="E81" s="23">
        <v>55</v>
      </c>
      <c r="F81" s="7">
        <v>81</v>
      </c>
      <c r="G81" s="22">
        <v>44962</v>
      </c>
      <c r="H81" s="54"/>
      <c r="I81" s="131"/>
      <c r="J81" s="3"/>
      <c r="K81" s="13" t="str">
        <f t="shared" si="38"/>
        <v>No.77</v>
      </c>
      <c r="L81" s="52" t="str">
        <f t="shared" si="39"/>
        <v>広葉樹</v>
      </c>
      <c r="M81" s="7">
        <f t="shared" si="39"/>
        <v>55</v>
      </c>
      <c r="N81" s="7">
        <f t="shared" si="39"/>
        <v>81</v>
      </c>
      <c r="O81" s="5"/>
      <c r="P81" s="4"/>
      <c r="Q81" s="4"/>
      <c r="S81" s="10" t="s">
        <v>31</v>
      </c>
      <c r="T81" s="23">
        <v>55</v>
      </c>
      <c r="U81" s="7">
        <v>81</v>
      </c>
      <c r="V81" s="23" t="s">
        <v>0</v>
      </c>
      <c r="W81" s="106">
        <v>2492.5</v>
      </c>
      <c r="X81" s="115">
        <v>1.28</v>
      </c>
    </row>
    <row r="82" spans="2:24" ht="32.25" customHeight="1">
      <c r="B82" s="30" t="s">
        <v>32</v>
      </c>
      <c r="C82" s="10"/>
      <c r="D82" s="23" t="s">
        <v>0</v>
      </c>
      <c r="E82" s="23">
        <v>55</v>
      </c>
      <c r="F82" s="7">
        <v>82</v>
      </c>
      <c r="G82" s="22">
        <v>44962</v>
      </c>
      <c r="H82" s="54"/>
      <c r="I82" s="131"/>
      <c r="J82" s="3"/>
      <c r="K82" s="13" t="str">
        <f t="shared" si="38"/>
        <v>No.78</v>
      </c>
      <c r="L82" s="52" t="str">
        <f t="shared" si="39"/>
        <v>広葉樹</v>
      </c>
      <c r="M82" s="7">
        <f t="shared" si="39"/>
        <v>55</v>
      </c>
      <c r="N82" s="7">
        <f t="shared" si="39"/>
        <v>82</v>
      </c>
      <c r="O82" s="5"/>
      <c r="P82" s="4"/>
      <c r="Q82" s="4"/>
      <c r="S82" s="10" t="s">
        <v>32</v>
      </c>
      <c r="T82" s="23">
        <v>55</v>
      </c>
      <c r="U82" s="7">
        <v>82</v>
      </c>
      <c r="V82" s="23" t="s">
        <v>0</v>
      </c>
      <c r="W82" s="106">
        <v>3452.6</v>
      </c>
      <c r="X82" s="115">
        <v>1.27</v>
      </c>
    </row>
    <row r="83" spans="2:24" ht="32.25" customHeight="1">
      <c r="B83" s="30" t="s">
        <v>33</v>
      </c>
      <c r="C83" s="10"/>
      <c r="D83" s="23" t="s">
        <v>0</v>
      </c>
      <c r="E83" s="23">
        <v>55</v>
      </c>
      <c r="F83" s="7">
        <v>83</v>
      </c>
      <c r="G83" s="22">
        <v>44962</v>
      </c>
      <c r="H83" s="54"/>
      <c r="I83" s="131"/>
      <c r="J83" s="3"/>
      <c r="K83" s="13" t="str">
        <f t="shared" ref="K83:K88" si="40">B83</f>
        <v>No.79</v>
      </c>
      <c r="L83" s="52" t="str">
        <f t="shared" ref="L83:L88" si="41">D83</f>
        <v>広葉樹</v>
      </c>
      <c r="M83" s="7">
        <f t="shared" ref="M83:M88" si="42">E83</f>
        <v>55</v>
      </c>
      <c r="N83" s="7">
        <f t="shared" ref="N83:N88" si="43">F83</f>
        <v>83</v>
      </c>
      <c r="O83" s="5"/>
      <c r="P83" s="4"/>
      <c r="Q83" s="4"/>
      <c r="S83" s="10" t="s">
        <v>33</v>
      </c>
      <c r="T83" s="23">
        <v>55</v>
      </c>
      <c r="U83" s="7">
        <v>83</v>
      </c>
      <c r="V83" s="23" t="s">
        <v>0</v>
      </c>
      <c r="W83" s="106">
        <v>1056.5</v>
      </c>
      <c r="X83" s="115">
        <v>1</v>
      </c>
    </row>
    <row r="84" spans="2:24" ht="32.25" customHeight="1">
      <c r="B84" s="30" t="s">
        <v>34</v>
      </c>
      <c r="C84" s="10">
        <v>0.14000000000000001</v>
      </c>
      <c r="D84" s="23" t="s">
        <v>22</v>
      </c>
      <c r="E84" s="23">
        <v>56</v>
      </c>
      <c r="F84" s="7">
        <v>84</v>
      </c>
      <c r="G84" s="22">
        <v>44962</v>
      </c>
      <c r="H84" s="54"/>
      <c r="I84" s="131"/>
      <c r="J84" s="3"/>
      <c r="K84" s="13" t="str">
        <f t="shared" si="40"/>
        <v>No.80</v>
      </c>
      <c r="L84" s="52" t="str">
        <f t="shared" si="41"/>
        <v>アカマツ</v>
      </c>
      <c r="M84" s="7">
        <f t="shared" si="42"/>
        <v>56</v>
      </c>
      <c r="N84" s="7">
        <f t="shared" si="43"/>
        <v>84</v>
      </c>
      <c r="O84" s="5"/>
      <c r="P84" s="4"/>
      <c r="Q84" s="4"/>
      <c r="S84" s="10" t="s">
        <v>34</v>
      </c>
      <c r="T84" s="23">
        <v>56</v>
      </c>
      <c r="U84" s="7">
        <v>84</v>
      </c>
      <c r="V84" s="23" t="s">
        <v>22</v>
      </c>
      <c r="W84" s="106">
        <v>4168.2</v>
      </c>
      <c r="X84" s="115">
        <v>1.37</v>
      </c>
    </row>
    <row r="85" spans="2:24" ht="32.25" customHeight="1">
      <c r="B85" s="30" t="s">
        <v>35</v>
      </c>
      <c r="C85" s="10">
        <v>0.23</v>
      </c>
      <c r="D85" s="23" t="s">
        <v>51</v>
      </c>
      <c r="E85" s="23">
        <v>57</v>
      </c>
      <c r="F85" s="7">
        <v>85</v>
      </c>
      <c r="G85" s="22">
        <v>44962</v>
      </c>
      <c r="H85" s="54"/>
      <c r="I85" s="131"/>
      <c r="J85" s="3"/>
      <c r="K85" s="13" t="str">
        <f t="shared" si="40"/>
        <v>No.81</v>
      </c>
      <c r="L85" s="52" t="str">
        <f t="shared" si="41"/>
        <v>スギ・ヒノキ</v>
      </c>
      <c r="M85" s="7">
        <f t="shared" si="42"/>
        <v>57</v>
      </c>
      <c r="N85" s="7">
        <f t="shared" si="43"/>
        <v>85</v>
      </c>
      <c r="O85" s="5"/>
      <c r="P85" s="4"/>
      <c r="Q85" s="4"/>
      <c r="S85" s="10" t="s">
        <v>35</v>
      </c>
      <c r="T85" s="23">
        <v>57</v>
      </c>
      <c r="U85" s="7">
        <v>85</v>
      </c>
      <c r="V85" s="23" t="s">
        <v>51</v>
      </c>
      <c r="W85" s="106">
        <v>1500.5</v>
      </c>
      <c r="X85" s="115">
        <v>1.37</v>
      </c>
    </row>
    <row r="86" spans="2:24" ht="32.25" customHeight="1">
      <c r="B86" s="30" t="s">
        <v>36</v>
      </c>
      <c r="C86" s="10">
        <v>0.11</v>
      </c>
      <c r="D86" s="23" t="s">
        <v>18</v>
      </c>
      <c r="E86" s="23">
        <v>58</v>
      </c>
      <c r="F86" s="7">
        <v>86</v>
      </c>
      <c r="G86" s="22">
        <v>44962</v>
      </c>
      <c r="H86" s="54"/>
      <c r="I86" s="131"/>
      <c r="J86" s="3"/>
      <c r="K86" s="13" t="str">
        <f t="shared" si="40"/>
        <v>No.82</v>
      </c>
      <c r="L86" s="52" t="str">
        <f t="shared" si="41"/>
        <v>ヒノキ</v>
      </c>
      <c r="M86" s="7">
        <f t="shared" si="42"/>
        <v>58</v>
      </c>
      <c r="N86" s="7">
        <f t="shared" si="43"/>
        <v>86</v>
      </c>
      <c r="O86" s="5"/>
      <c r="P86" s="4"/>
      <c r="Q86" s="4"/>
      <c r="S86" s="10" t="s">
        <v>36</v>
      </c>
      <c r="T86" s="23">
        <v>58</v>
      </c>
      <c r="U86" s="7">
        <v>86</v>
      </c>
      <c r="V86" s="23" t="s">
        <v>18</v>
      </c>
      <c r="W86" s="106">
        <v>1360.1</v>
      </c>
      <c r="X86" s="115">
        <v>1.1000000000000001</v>
      </c>
    </row>
    <row r="87" spans="2:24" ht="32.25" customHeight="1">
      <c r="B87" s="30" t="s">
        <v>37</v>
      </c>
      <c r="C87" s="10">
        <v>0.06</v>
      </c>
      <c r="D87" s="23" t="s">
        <v>18</v>
      </c>
      <c r="E87" s="23">
        <v>59</v>
      </c>
      <c r="F87" s="7">
        <v>87</v>
      </c>
      <c r="G87" s="22">
        <v>44962</v>
      </c>
      <c r="H87" s="54"/>
      <c r="I87" s="131"/>
      <c r="J87" s="3"/>
      <c r="K87" s="13" t="str">
        <f t="shared" si="40"/>
        <v>No.83</v>
      </c>
      <c r="L87" s="52" t="str">
        <f t="shared" si="41"/>
        <v>ヒノキ</v>
      </c>
      <c r="M87" s="7">
        <f t="shared" si="42"/>
        <v>59</v>
      </c>
      <c r="N87" s="7">
        <f t="shared" si="43"/>
        <v>87</v>
      </c>
      <c r="O87" s="5"/>
      <c r="P87" s="4"/>
      <c r="Q87" s="4"/>
      <c r="S87" s="10" t="s">
        <v>37</v>
      </c>
      <c r="T87" s="23">
        <v>59</v>
      </c>
      <c r="U87" s="7">
        <v>87</v>
      </c>
      <c r="V87" s="23" t="s">
        <v>18</v>
      </c>
      <c r="W87" s="106">
        <v>2570</v>
      </c>
      <c r="X87" s="115">
        <v>1.1599999999999999</v>
      </c>
    </row>
    <row r="88" spans="2:24" ht="32.25" customHeight="1">
      <c r="B88" s="30" t="s">
        <v>38</v>
      </c>
      <c r="C88" s="10">
        <v>0.11</v>
      </c>
      <c r="D88" s="23" t="s">
        <v>51</v>
      </c>
      <c r="E88" s="23">
        <v>60</v>
      </c>
      <c r="F88" s="7">
        <v>88</v>
      </c>
      <c r="G88" s="22">
        <v>44962</v>
      </c>
      <c r="H88" s="54"/>
      <c r="I88" s="131"/>
      <c r="J88" s="3"/>
      <c r="K88" s="13" t="str">
        <f t="shared" si="40"/>
        <v>No.84</v>
      </c>
      <c r="L88" s="52" t="str">
        <f t="shared" si="41"/>
        <v>スギ・ヒノキ</v>
      </c>
      <c r="M88" s="7">
        <f t="shared" si="42"/>
        <v>60</v>
      </c>
      <c r="N88" s="7">
        <f t="shared" si="43"/>
        <v>88</v>
      </c>
      <c r="O88" s="5"/>
      <c r="P88" s="4"/>
      <c r="Q88" s="4"/>
      <c r="S88" s="10" t="s">
        <v>38</v>
      </c>
      <c r="T88" s="23">
        <v>60</v>
      </c>
      <c r="U88" s="7">
        <v>88</v>
      </c>
      <c r="V88" s="23" t="s">
        <v>51</v>
      </c>
      <c r="W88" s="106">
        <v>2552.4</v>
      </c>
      <c r="X88" s="115">
        <v>1.17</v>
      </c>
    </row>
    <row r="89" spans="2:24" ht="32.25" customHeight="1">
      <c r="B89" s="30" t="s">
        <v>39</v>
      </c>
      <c r="C89" s="10">
        <v>0.13</v>
      </c>
      <c r="D89" s="23" t="s">
        <v>51</v>
      </c>
      <c r="E89" s="23">
        <v>61</v>
      </c>
      <c r="F89" s="7">
        <v>89</v>
      </c>
      <c r="G89" s="22">
        <v>44962</v>
      </c>
      <c r="H89" s="54"/>
      <c r="I89" s="131"/>
      <c r="J89" s="3"/>
      <c r="K89" s="13" t="str">
        <f t="shared" ref="K89:K95" si="44">B89</f>
        <v>No.85</v>
      </c>
      <c r="L89" s="52" t="str">
        <f t="shared" ref="L89:N95" si="45">D89</f>
        <v>スギ・ヒノキ</v>
      </c>
      <c r="M89" s="7">
        <f t="shared" si="45"/>
        <v>61</v>
      </c>
      <c r="N89" s="7">
        <f t="shared" si="45"/>
        <v>89</v>
      </c>
      <c r="O89" s="5"/>
      <c r="P89" s="4"/>
      <c r="Q89" s="4"/>
      <c r="S89" s="10" t="s">
        <v>39</v>
      </c>
      <c r="T89" s="23">
        <v>61</v>
      </c>
      <c r="U89" s="7">
        <v>89</v>
      </c>
      <c r="V89" s="23" t="s">
        <v>51</v>
      </c>
      <c r="W89" s="106">
        <v>3175.4</v>
      </c>
      <c r="X89" s="115">
        <v>1.28</v>
      </c>
    </row>
    <row r="90" spans="2:24" ht="32.25" customHeight="1">
      <c r="B90" s="30" t="s">
        <v>40</v>
      </c>
      <c r="C90" s="10">
        <v>0.61</v>
      </c>
      <c r="D90" s="23" t="s">
        <v>0</v>
      </c>
      <c r="E90" s="23">
        <v>62</v>
      </c>
      <c r="F90" s="7">
        <v>90</v>
      </c>
      <c r="G90" s="22">
        <v>44962</v>
      </c>
      <c r="H90" s="54"/>
      <c r="I90" s="131"/>
      <c r="J90" s="3"/>
      <c r="K90" s="13" t="str">
        <f t="shared" si="44"/>
        <v>No.86</v>
      </c>
      <c r="L90" s="52" t="str">
        <f t="shared" si="45"/>
        <v>広葉樹</v>
      </c>
      <c r="M90" s="7">
        <f t="shared" si="45"/>
        <v>62</v>
      </c>
      <c r="N90" s="7">
        <f t="shared" si="45"/>
        <v>90</v>
      </c>
      <c r="O90" s="5"/>
      <c r="P90" s="4"/>
      <c r="Q90" s="4"/>
      <c r="S90" s="10" t="s">
        <v>40</v>
      </c>
      <c r="T90" s="23">
        <v>62</v>
      </c>
      <c r="U90" s="7">
        <v>90</v>
      </c>
      <c r="V90" s="23" t="s">
        <v>0</v>
      </c>
      <c r="W90" s="106">
        <v>3190</v>
      </c>
      <c r="X90" s="115">
        <v>1.1599999999999999</v>
      </c>
    </row>
    <row r="91" spans="2:24" ht="32.25" customHeight="1">
      <c r="B91" s="30" t="s">
        <v>41</v>
      </c>
      <c r="C91" s="10">
        <v>1.02</v>
      </c>
      <c r="D91" s="23" t="s">
        <v>22</v>
      </c>
      <c r="E91" s="23">
        <v>63</v>
      </c>
      <c r="F91" s="7">
        <v>93</v>
      </c>
      <c r="G91" s="22">
        <v>44962</v>
      </c>
      <c r="H91" s="54"/>
      <c r="I91" s="131"/>
      <c r="J91" s="3"/>
      <c r="K91" s="13" t="str">
        <f t="shared" si="44"/>
        <v>No.87</v>
      </c>
      <c r="L91" s="52" t="str">
        <f t="shared" si="45"/>
        <v>アカマツ</v>
      </c>
      <c r="M91" s="7">
        <f t="shared" si="45"/>
        <v>63</v>
      </c>
      <c r="N91" s="7">
        <f t="shared" si="45"/>
        <v>93</v>
      </c>
      <c r="O91" s="5"/>
      <c r="P91" s="4"/>
      <c r="Q91" s="4"/>
      <c r="S91" s="10" t="s">
        <v>41</v>
      </c>
      <c r="T91" s="23">
        <v>63</v>
      </c>
      <c r="U91" s="7">
        <v>93</v>
      </c>
      <c r="V91" s="23" t="s">
        <v>22</v>
      </c>
      <c r="W91" s="106">
        <v>2622.2</v>
      </c>
      <c r="X91" s="115">
        <v>1.41</v>
      </c>
    </row>
    <row r="92" spans="2:24" ht="32.25" customHeight="1">
      <c r="B92" s="30" t="s">
        <v>42</v>
      </c>
      <c r="C92" s="10"/>
      <c r="D92" s="23" t="s">
        <v>22</v>
      </c>
      <c r="E92" s="23">
        <v>63</v>
      </c>
      <c r="F92" s="7">
        <v>94</v>
      </c>
      <c r="G92" s="22">
        <v>44962</v>
      </c>
      <c r="H92" s="54"/>
      <c r="I92" s="131"/>
      <c r="J92" s="3"/>
      <c r="K92" s="13" t="str">
        <f t="shared" si="44"/>
        <v>No.88</v>
      </c>
      <c r="L92" s="52" t="str">
        <f t="shared" si="45"/>
        <v>アカマツ</v>
      </c>
      <c r="M92" s="7">
        <f t="shared" si="45"/>
        <v>63</v>
      </c>
      <c r="N92" s="7">
        <f t="shared" si="45"/>
        <v>94</v>
      </c>
      <c r="O92" s="5"/>
      <c r="P92" s="4"/>
      <c r="Q92" s="4"/>
      <c r="S92" s="10" t="s">
        <v>42</v>
      </c>
      <c r="T92" s="23">
        <v>63</v>
      </c>
      <c r="U92" s="7">
        <v>94</v>
      </c>
      <c r="V92" s="23" t="s">
        <v>22</v>
      </c>
      <c r="W92" s="106">
        <v>2633.3</v>
      </c>
      <c r="X92" s="115">
        <v>1.38</v>
      </c>
    </row>
    <row r="93" spans="2:24" ht="32.25" customHeight="1">
      <c r="B93" s="30" t="s">
        <v>43</v>
      </c>
      <c r="C93" s="10">
        <v>3.25</v>
      </c>
      <c r="D93" s="23" t="s">
        <v>0</v>
      </c>
      <c r="E93" s="23">
        <v>64</v>
      </c>
      <c r="F93" s="7">
        <v>95</v>
      </c>
      <c r="G93" s="22">
        <v>44962</v>
      </c>
      <c r="H93" s="54"/>
      <c r="I93" s="131"/>
      <c r="J93" s="3"/>
      <c r="K93" s="13" t="str">
        <f t="shared" si="44"/>
        <v>No.89</v>
      </c>
      <c r="L93" s="52" t="str">
        <f t="shared" si="45"/>
        <v>広葉樹</v>
      </c>
      <c r="M93" s="7">
        <f t="shared" si="45"/>
        <v>64</v>
      </c>
      <c r="N93" s="7">
        <f t="shared" si="45"/>
        <v>95</v>
      </c>
      <c r="O93" s="5"/>
      <c r="P93" s="4"/>
      <c r="Q93" s="4"/>
      <c r="S93" s="10" t="s">
        <v>43</v>
      </c>
      <c r="T93" s="23">
        <v>64</v>
      </c>
      <c r="U93" s="7">
        <v>95</v>
      </c>
      <c r="V93" s="23" t="s">
        <v>0</v>
      </c>
      <c r="W93" s="106">
        <v>3222.4</v>
      </c>
      <c r="X93" s="115">
        <v>1.45</v>
      </c>
    </row>
    <row r="94" spans="2:24" ht="32.25" customHeight="1">
      <c r="B94" s="30" t="s">
        <v>44</v>
      </c>
      <c r="C94" s="10"/>
      <c r="D94" s="23" t="s">
        <v>0</v>
      </c>
      <c r="E94" s="23">
        <v>64</v>
      </c>
      <c r="F94" s="7">
        <v>96</v>
      </c>
      <c r="G94" s="22">
        <v>44962</v>
      </c>
      <c r="H94" s="54"/>
      <c r="I94" s="131"/>
      <c r="J94" s="3"/>
      <c r="K94" s="13" t="str">
        <f t="shared" si="44"/>
        <v>No.90</v>
      </c>
      <c r="L94" s="52" t="str">
        <f t="shared" si="45"/>
        <v>広葉樹</v>
      </c>
      <c r="M94" s="7">
        <f t="shared" si="45"/>
        <v>64</v>
      </c>
      <c r="N94" s="7">
        <f t="shared" si="45"/>
        <v>96</v>
      </c>
      <c r="O94" s="5"/>
      <c r="P94" s="4"/>
      <c r="Q94" s="4"/>
      <c r="S94" s="10" t="s">
        <v>44</v>
      </c>
      <c r="T94" s="23">
        <v>64</v>
      </c>
      <c r="U94" s="7">
        <v>96</v>
      </c>
      <c r="V94" s="23" t="s">
        <v>0</v>
      </c>
      <c r="W94" s="106">
        <v>2985.4</v>
      </c>
      <c r="X94" s="115">
        <v>1.38</v>
      </c>
    </row>
    <row r="95" spans="2:24" ht="32.25" customHeight="1">
      <c r="B95" s="30" t="s">
        <v>45</v>
      </c>
      <c r="C95" s="10"/>
      <c r="D95" s="23" t="s">
        <v>0</v>
      </c>
      <c r="E95" s="23">
        <v>64</v>
      </c>
      <c r="F95" s="7">
        <v>97</v>
      </c>
      <c r="G95" s="22">
        <v>44962</v>
      </c>
      <c r="H95" s="54"/>
      <c r="I95" s="131"/>
      <c r="J95" s="3"/>
      <c r="K95" s="13" t="str">
        <f t="shared" si="44"/>
        <v>No.91</v>
      </c>
      <c r="L95" s="52" t="str">
        <f t="shared" si="45"/>
        <v>広葉樹</v>
      </c>
      <c r="M95" s="7">
        <f t="shared" si="45"/>
        <v>64</v>
      </c>
      <c r="N95" s="7">
        <f t="shared" si="45"/>
        <v>97</v>
      </c>
      <c r="O95" s="5"/>
      <c r="P95" s="4"/>
      <c r="Q95" s="4"/>
      <c r="S95" s="10" t="s">
        <v>45</v>
      </c>
      <c r="T95" s="23">
        <v>64</v>
      </c>
      <c r="U95" s="7">
        <v>97</v>
      </c>
      <c r="V95" s="23" t="s">
        <v>0</v>
      </c>
      <c r="W95" s="106">
        <v>3050.4</v>
      </c>
      <c r="X95" s="115">
        <v>1.36</v>
      </c>
    </row>
    <row r="96" spans="2:24" ht="32.25" customHeight="1">
      <c r="B96" s="30" t="s">
        <v>46</v>
      </c>
      <c r="C96" s="10"/>
      <c r="D96" s="23" t="s">
        <v>0</v>
      </c>
      <c r="E96" s="23">
        <v>64</v>
      </c>
      <c r="F96" s="7" t="s">
        <v>135</v>
      </c>
      <c r="G96" s="22">
        <v>44962</v>
      </c>
      <c r="H96" s="54"/>
      <c r="I96" s="131"/>
      <c r="J96" s="3"/>
      <c r="K96" s="13" t="str">
        <f t="shared" ref="K96:K101" si="46">B96</f>
        <v>No.92</v>
      </c>
      <c r="L96" s="52" t="str">
        <f t="shared" ref="L96:L101" si="47">D96</f>
        <v>広葉樹</v>
      </c>
      <c r="M96" s="7">
        <f t="shared" ref="M96:M101" si="48">E96</f>
        <v>64</v>
      </c>
      <c r="N96" s="7" t="str">
        <f t="shared" ref="N96:N101" si="49">F96</f>
        <v>ﾌﾟﾛｯﾄ無し
ﾌﾟﾛｯﾄ104の西方向</v>
      </c>
      <c r="O96" s="5"/>
      <c r="P96" s="4"/>
      <c r="Q96" s="4"/>
      <c r="S96" s="10" t="s">
        <v>46</v>
      </c>
      <c r="T96" s="23">
        <v>64</v>
      </c>
      <c r="U96" s="7" t="s">
        <v>135</v>
      </c>
      <c r="V96" s="23" t="s">
        <v>0</v>
      </c>
      <c r="W96" s="106">
        <v>2613.1</v>
      </c>
      <c r="X96" s="115">
        <v>0.9</v>
      </c>
    </row>
    <row r="97" spans="2:24" ht="32.25" customHeight="1">
      <c r="B97" s="30" t="s">
        <v>47</v>
      </c>
      <c r="C97" s="10">
        <v>7.0000000000000007E-2</v>
      </c>
      <c r="D97" s="23" t="s">
        <v>18</v>
      </c>
      <c r="E97" s="23">
        <v>65</v>
      </c>
      <c r="F97" s="7">
        <v>98</v>
      </c>
      <c r="G97" s="22">
        <v>44962</v>
      </c>
      <c r="H97" s="54"/>
      <c r="I97" s="131"/>
      <c r="J97" s="3"/>
      <c r="K97" s="13" t="str">
        <f t="shared" si="46"/>
        <v>No.93</v>
      </c>
      <c r="L97" s="52" t="str">
        <f t="shared" si="47"/>
        <v>ヒノキ</v>
      </c>
      <c r="M97" s="7">
        <f t="shared" si="48"/>
        <v>65</v>
      </c>
      <c r="N97" s="7">
        <f t="shared" si="49"/>
        <v>98</v>
      </c>
      <c r="O97" s="5"/>
      <c r="P97" s="4"/>
      <c r="Q97" s="4"/>
      <c r="S97" s="10" t="s">
        <v>47</v>
      </c>
      <c r="T97" s="23">
        <v>65</v>
      </c>
      <c r="U97" s="7">
        <v>98</v>
      </c>
      <c r="V97" s="23" t="s">
        <v>18</v>
      </c>
      <c r="W97" s="106">
        <v>2747.6</v>
      </c>
      <c r="X97" s="115">
        <v>1.45</v>
      </c>
    </row>
    <row r="98" spans="2:24" ht="32.25" customHeight="1">
      <c r="B98" s="30" t="s">
        <v>48</v>
      </c>
      <c r="C98" s="10">
        <v>0.52</v>
      </c>
      <c r="D98" s="23" t="s">
        <v>21</v>
      </c>
      <c r="E98" s="23">
        <v>66</v>
      </c>
      <c r="F98" s="7">
        <v>100</v>
      </c>
      <c r="G98" s="22">
        <v>44962</v>
      </c>
      <c r="H98" s="54"/>
      <c r="I98" s="131"/>
      <c r="J98" s="3"/>
      <c r="K98" s="13" t="str">
        <f t="shared" si="46"/>
        <v>No.94</v>
      </c>
      <c r="L98" s="52" t="str">
        <f t="shared" si="47"/>
        <v>スギ</v>
      </c>
      <c r="M98" s="7">
        <f t="shared" si="48"/>
        <v>66</v>
      </c>
      <c r="N98" s="7">
        <f t="shared" si="49"/>
        <v>100</v>
      </c>
      <c r="O98" s="5"/>
      <c r="P98" s="4"/>
      <c r="Q98" s="4"/>
      <c r="S98" s="10" t="s">
        <v>48</v>
      </c>
      <c r="T98" s="23">
        <v>66</v>
      </c>
      <c r="U98" s="7">
        <v>100</v>
      </c>
      <c r="V98" s="23" t="s">
        <v>21</v>
      </c>
      <c r="W98" s="106">
        <v>1279.5999999999999</v>
      </c>
      <c r="X98" s="115">
        <v>1.36</v>
      </c>
    </row>
    <row r="99" spans="2:24" ht="32.25" customHeight="1">
      <c r="B99" s="30" t="s">
        <v>49</v>
      </c>
      <c r="C99" s="10">
        <v>7.0000000000000007E-2</v>
      </c>
      <c r="D99" s="23" t="s">
        <v>18</v>
      </c>
      <c r="E99" s="23">
        <v>67</v>
      </c>
      <c r="F99" s="7">
        <v>101</v>
      </c>
      <c r="G99" s="22">
        <v>44962</v>
      </c>
      <c r="H99" s="54"/>
      <c r="I99" s="131"/>
      <c r="J99" s="3"/>
      <c r="K99" s="13" t="str">
        <f t="shared" si="46"/>
        <v>No.95</v>
      </c>
      <c r="L99" s="52" t="str">
        <f t="shared" si="47"/>
        <v>ヒノキ</v>
      </c>
      <c r="M99" s="7">
        <f t="shared" si="48"/>
        <v>67</v>
      </c>
      <c r="N99" s="7">
        <f t="shared" si="49"/>
        <v>101</v>
      </c>
      <c r="O99" s="5"/>
      <c r="P99" s="4"/>
      <c r="Q99" s="4"/>
      <c r="S99" s="10" t="s">
        <v>49</v>
      </c>
      <c r="T99" s="23">
        <v>67</v>
      </c>
      <c r="U99" s="7">
        <v>101</v>
      </c>
      <c r="V99" s="23" t="s">
        <v>18</v>
      </c>
      <c r="W99" s="106">
        <v>4199.2</v>
      </c>
      <c r="X99" s="115">
        <v>1.24</v>
      </c>
    </row>
    <row r="100" spans="2:24" ht="32.25" customHeight="1">
      <c r="B100" s="30" t="s">
        <v>50</v>
      </c>
      <c r="C100" s="10">
        <v>1.98</v>
      </c>
      <c r="D100" s="23" t="s">
        <v>22</v>
      </c>
      <c r="E100" s="23">
        <v>68</v>
      </c>
      <c r="F100" s="7">
        <v>103</v>
      </c>
      <c r="G100" s="22">
        <v>44962</v>
      </c>
      <c r="H100" s="54"/>
      <c r="I100" s="131"/>
      <c r="J100" s="3"/>
      <c r="K100" s="13" t="str">
        <f t="shared" si="46"/>
        <v>No.96</v>
      </c>
      <c r="L100" s="52" t="str">
        <f t="shared" si="47"/>
        <v>アカマツ</v>
      </c>
      <c r="M100" s="7">
        <f t="shared" si="48"/>
        <v>68</v>
      </c>
      <c r="N100" s="7">
        <f t="shared" si="49"/>
        <v>103</v>
      </c>
      <c r="O100" s="5"/>
      <c r="P100" s="4"/>
      <c r="Q100" s="4"/>
      <c r="S100" s="10" t="s">
        <v>50</v>
      </c>
      <c r="T100" s="23">
        <v>68</v>
      </c>
      <c r="U100" s="7">
        <v>103</v>
      </c>
      <c r="V100" s="23" t="s">
        <v>22</v>
      </c>
      <c r="W100" s="106">
        <v>2115.5</v>
      </c>
      <c r="X100" s="115">
        <v>1.29</v>
      </c>
    </row>
    <row r="101" spans="2:24" ht="32.25" customHeight="1">
      <c r="B101" s="30" t="s">
        <v>130</v>
      </c>
      <c r="C101" s="10"/>
      <c r="D101" s="23" t="s">
        <v>22</v>
      </c>
      <c r="E101" s="23">
        <v>68</v>
      </c>
      <c r="F101" s="7">
        <v>104</v>
      </c>
      <c r="G101" s="22">
        <v>44962</v>
      </c>
      <c r="H101" s="54"/>
      <c r="I101" s="131"/>
      <c r="J101" s="3"/>
      <c r="K101" s="13" t="str">
        <f t="shared" si="46"/>
        <v>No.97</v>
      </c>
      <c r="L101" s="52" t="str">
        <f t="shared" si="47"/>
        <v>アカマツ</v>
      </c>
      <c r="M101" s="7">
        <f t="shared" si="48"/>
        <v>68</v>
      </c>
      <c r="N101" s="7">
        <f t="shared" si="49"/>
        <v>104</v>
      </c>
      <c r="O101" s="5"/>
      <c r="P101" s="4"/>
      <c r="Q101" s="4"/>
      <c r="S101" s="10" t="s">
        <v>130</v>
      </c>
      <c r="T101" s="23">
        <v>68</v>
      </c>
      <c r="U101" s="7">
        <v>104</v>
      </c>
      <c r="V101" s="23" t="s">
        <v>22</v>
      </c>
      <c r="W101" s="106">
        <v>1801.8</v>
      </c>
      <c r="X101" s="115">
        <v>0.9</v>
      </c>
    </row>
    <row r="102" spans="2:24" ht="32.25" customHeight="1">
      <c r="B102" s="30" t="s">
        <v>131</v>
      </c>
      <c r="C102" s="10">
        <v>0.24</v>
      </c>
      <c r="D102" s="23" t="s">
        <v>52</v>
      </c>
      <c r="E102" s="23">
        <v>69</v>
      </c>
      <c r="F102" s="7">
        <v>105</v>
      </c>
      <c r="G102" s="22">
        <v>44962</v>
      </c>
      <c r="H102" s="54"/>
      <c r="I102" s="131"/>
      <c r="J102" s="3"/>
      <c r="K102" s="13" t="str">
        <f t="shared" ref="K102:K108" si="50">B102</f>
        <v>No.98</v>
      </c>
      <c r="L102" s="52" t="str">
        <f t="shared" ref="L102:N108" si="51">D102</f>
        <v>スギ･ヒノキ</v>
      </c>
      <c r="M102" s="7">
        <f t="shared" si="51"/>
        <v>69</v>
      </c>
      <c r="N102" s="7">
        <f t="shared" si="51"/>
        <v>105</v>
      </c>
      <c r="O102" s="5"/>
      <c r="P102" s="4"/>
      <c r="Q102" s="4"/>
      <c r="S102" s="10" t="s">
        <v>131</v>
      </c>
      <c r="T102" s="23">
        <v>69</v>
      </c>
      <c r="U102" s="7">
        <v>105</v>
      </c>
      <c r="V102" s="23" t="s">
        <v>52</v>
      </c>
      <c r="W102" s="106">
        <v>1105.8</v>
      </c>
      <c r="X102" s="115">
        <v>1.36</v>
      </c>
    </row>
    <row r="103" spans="2:24" ht="32.25" customHeight="1">
      <c r="B103" s="30" t="s">
        <v>132</v>
      </c>
      <c r="C103" s="10">
        <v>0.13</v>
      </c>
      <c r="D103" s="23" t="s">
        <v>53</v>
      </c>
      <c r="E103" s="23">
        <v>70</v>
      </c>
      <c r="F103" s="7">
        <v>106</v>
      </c>
      <c r="G103" s="22">
        <v>44962</v>
      </c>
      <c r="H103" s="54"/>
      <c r="I103" s="131"/>
      <c r="J103" s="3"/>
      <c r="K103" s="13" t="str">
        <f t="shared" si="50"/>
        <v>No.99</v>
      </c>
      <c r="L103" s="52" t="str">
        <f t="shared" si="51"/>
        <v>スギ密</v>
      </c>
      <c r="M103" s="7">
        <f t="shared" si="51"/>
        <v>70</v>
      </c>
      <c r="N103" s="7">
        <f t="shared" si="51"/>
        <v>106</v>
      </c>
      <c r="O103" s="5"/>
      <c r="P103" s="4"/>
      <c r="Q103" s="4"/>
      <c r="S103" s="10" t="s">
        <v>132</v>
      </c>
      <c r="T103" s="23">
        <v>70</v>
      </c>
      <c r="U103" s="7">
        <v>106</v>
      </c>
      <c r="V103" s="23" t="s">
        <v>53</v>
      </c>
      <c r="W103" s="106">
        <v>1057.0999999999999</v>
      </c>
      <c r="X103" s="115">
        <v>1.36</v>
      </c>
    </row>
    <row r="104" spans="2:24" ht="32.25" customHeight="1">
      <c r="B104" s="30" t="s">
        <v>133</v>
      </c>
      <c r="C104" s="10">
        <v>0.66</v>
      </c>
      <c r="D104" s="23" t="s">
        <v>21</v>
      </c>
      <c r="E104" s="23">
        <v>71</v>
      </c>
      <c r="F104" s="7">
        <v>107</v>
      </c>
      <c r="G104" s="22">
        <v>44962</v>
      </c>
      <c r="H104" s="54"/>
      <c r="I104" s="131"/>
      <c r="J104" s="3"/>
      <c r="K104" s="13" t="str">
        <f t="shared" si="50"/>
        <v>No.100</v>
      </c>
      <c r="L104" s="52" t="str">
        <f t="shared" si="51"/>
        <v>スギ</v>
      </c>
      <c r="M104" s="7">
        <f t="shared" si="51"/>
        <v>71</v>
      </c>
      <c r="N104" s="7">
        <f t="shared" si="51"/>
        <v>107</v>
      </c>
      <c r="O104" s="5"/>
      <c r="P104" s="4"/>
      <c r="Q104" s="4"/>
      <c r="S104" s="10" t="s">
        <v>133</v>
      </c>
      <c r="T104" s="23">
        <v>71</v>
      </c>
      <c r="U104" s="7">
        <v>107</v>
      </c>
      <c r="V104" s="23" t="s">
        <v>21</v>
      </c>
      <c r="W104" s="106">
        <v>1434.1</v>
      </c>
      <c r="X104" s="115">
        <v>1.26</v>
      </c>
    </row>
    <row r="105" spans="2:24" ht="32.25" customHeight="1" thickBot="1">
      <c r="B105" s="46" t="s">
        <v>134</v>
      </c>
      <c r="C105" s="12">
        <v>0.27</v>
      </c>
      <c r="D105" s="47" t="s">
        <v>25</v>
      </c>
      <c r="E105" s="48">
        <v>72</v>
      </c>
      <c r="F105" s="11">
        <v>109</v>
      </c>
      <c r="G105" s="22">
        <v>44962</v>
      </c>
      <c r="H105" s="57"/>
      <c r="I105" s="132"/>
      <c r="J105" s="3"/>
      <c r="K105" s="13" t="str">
        <f t="shared" si="50"/>
        <v>No.101</v>
      </c>
      <c r="L105" s="52" t="str">
        <f t="shared" si="51"/>
        <v>ｱｶﾏﾂ・広葉樹</v>
      </c>
      <c r="M105" s="7">
        <f t="shared" si="51"/>
        <v>72</v>
      </c>
      <c r="N105" s="7">
        <f t="shared" si="51"/>
        <v>109</v>
      </c>
      <c r="O105" s="5"/>
      <c r="P105" s="4"/>
      <c r="Q105" s="4"/>
      <c r="S105" s="10" t="s">
        <v>134</v>
      </c>
      <c r="T105" s="23">
        <v>72</v>
      </c>
      <c r="U105" s="7">
        <v>109</v>
      </c>
      <c r="V105" s="24" t="s">
        <v>25</v>
      </c>
      <c r="W105" s="106">
        <v>2921.3</v>
      </c>
      <c r="X105" s="115">
        <v>0.94</v>
      </c>
    </row>
    <row r="106" spans="2:24" ht="32.25" customHeight="1">
      <c r="B106" s="41" t="s">
        <v>136</v>
      </c>
      <c r="C106" s="29">
        <v>0.63</v>
      </c>
      <c r="D106" s="50" t="s">
        <v>21</v>
      </c>
      <c r="E106" s="50">
        <v>73</v>
      </c>
      <c r="F106" s="44">
        <v>110</v>
      </c>
      <c r="G106" s="69">
        <v>44965</v>
      </c>
      <c r="H106" s="53"/>
      <c r="I106" s="134" t="s">
        <v>183</v>
      </c>
      <c r="J106" s="3"/>
      <c r="K106" s="13" t="str">
        <f t="shared" si="50"/>
        <v>No.102</v>
      </c>
      <c r="L106" s="52" t="str">
        <f t="shared" si="51"/>
        <v>スギ</v>
      </c>
      <c r="M106" s="7">
        <f t="shared" si="51"/>
        <v>73</v>
      </c>
      <c r="N106" s="7">
        <f t="shared" si="51"/>
        <v>110</v>
      </c>
      <c r="O106" s="5"/>
      <c r="P106" s="4"/>
      <c r="Q106" s="4"/>
      <c r="S106" s="10" t="s">
        <v>136</v>
      </c>
      <c r="T106" s="23">
        <v>73</v>
      </c>
      <c r="U106" s="7">
        <v>110</v>
      </c>
      <c r="V106" s="23" t="s">
        <v>21</v>
      </c>
      <c r="W106" s="106">
        <v>1045.0999999999999</v>
      </c>
      <c r="X106" s="115">
        <v>1.04</v>
      </c>
    </row>
    <row r="107" spans="2:24" ht="32.25" customHeight="1">
      <c r="B107" s="30" t="s">
        <v>137</v>
      </c>
      <c r="C107" s="10">
        <v>0.48</v>
      </c>
      <c r="D107" s="23" t="s">
        <v>174</v>
      </c>
      <c r="E107" s="23">
        <v>74</v>
      </c>
      <c r="F107" s="7">
        <v>112</v>
      </c>
      <c r="G107" s="67">
        <v>44965</v>
      </c>
      <c r="H107" s="54"/>
      <c r="I107" s="131"/>
      <c r="J107" s="3"/>
      <c r="K107" s="13" t="str">
        <f t="shared" si="50"/>
        <v>No.103</v>
      </c>
      <c r="L107" s="52" t="str">
        <f t="shared" si="51"/>
        <v>ヒノキ小スギ</v>
      </c>
      <c r="M107" s="7">
        <f t="shared" si="51"/>
        <v>74</v>
      </c>
      <c r="N107" s="7">
        <f t="shared" si="51"/>
        <v>112</v>
      </c>
      <c r="O107" s="5"/>
      <c r="P107" s="4"/>
      <c r="Q107" s="4"/>
      <c r="S107" s="10" t="s">
        <v>137</v>
      </c>
      <c r="T107" s="23">
        <v>74</v>
      </c>
      <c r="U107" s="7">
        <v>112</v>
      </c>
      <c r="V107" s="23" t="s">
        <v>174</v>
      </c>
      <c r="W107" s="106">
        <v>939.3</v>
      </c>
      <c r="X107" s="115">
        <v>1.23</v>
      </c>
    </row>
    <row r="108" spans="2:24" ht="32.25" customHeight="1">
      <c r="B108" s="30" t="s">
        <v>138</v>
      </c>
      <c r="C108" s="10">
        <v>0.04</v>
      </c>
      <c r="D108" s="23" t="s">
        <v>21</v>
      </c>
      <c r="E108" s="23">
        <v>75</v>
      </c>
      <c r="F108" s="7">
        <v>113</v>
      </c>
      <c r="G108" s="67">
        <v>44965</v>
      </c>
      <c r="H108" s="54"/>
      <c r="I108" s="131"/>
      <c r="J108" s="3"/>
      <c r="K108" s="13" t="str">
        <f t="shared" si="50"/>
        <v>No.104</v>
      </c>
      <c r="L108" s="52" t="str">
        <f t="shared" si="51"/>
        <v>スギ</v>
      </c>
      <c r="M108" s="7">
        <f t="shared" si="51"/>
        <v>75</v>
      </c>
      <c r="N108" s="7">
        <f t="shared" si="51"/>
        <v>113</v>
      </c>
      <c r="O108" s="5"/>
      <c r="P108" s="4"/>
      <c r="Q108" s="4"/>
      <c r="S108" s="10" t="s">
        <v>138</v>
      </c>
      <c r="T108" s="23">
        <v>75</v>
      </c>
      <c r="U108" s="7">
        <v>113</v>
      </c>
      <c r="V108" s="23" t="s">
        <v>21</v>
      </c>
      <c r="W108" s="106">
        <v>1024.3</v>
      </c>
      <c r="X108" s="115">
        <v>1.23</v>
      </c>
    </row>
    <row r="109" spans="2:24" ht="32.25" customHeight="1">
      <c r="B109" s="30" t="s">
        <v>139</v>
      </c>
      <c r="C109" s="10">
        <v>0.91</v>
      </c>
      <c r="D109" s="23" t="s">
        <v>22</v>
      </c>
      <c r="E109" s="23">
        <v>76</v>
      </c>
      <c r="F109" s="7">
        <v>114</v>
      </c>
      <c r="G109" s="67">
        <v>44965</v>
      </c>
      <c r="H109" s="54"/>
      <c r="I109" s="131"/>
      <c r="J109" s="3"/>
      <c r="K109" s="13" t="str">
        <f t="shared" ref="K109:K114" si="52">B109</f>
        <v>No.105</v>
      </c>
      <c r="L109" s="52" t="str">
        <f t="shared" ref="L109:L114" si="53">D109</f>
        <v>アカマツ</v>
      </c>
      <c r="M109" s="7">
        <f t="shared" ref="M109:M114" si="54">E109</f>
        <v>76</v>
      </c>
      <c r="N109" s="7">
        <f t="shared" ref="N109:N114" si="55">F109</f>
        <v>114</v>
      </c>
      <c r="O109" s="5"/>
      <c r="P109" s="4"/>
      <c r="Q109" s="4"/>
      <c r="S109" s="10" t="s">
        <v>139</v>
      </c>
      <c r="T109" s="23">
        <v>76</v>
      </c>
      <c r="U109" s="7">
        <v>114</v>
      </c>
      <c r="V109" s="23" t="s">
        <v>22</v>
      </c>
      <c r="W109" s="106">
        <v>2130.6</v>
      </c>
      <c r="X109" s="115">
        <v>1.37</v>
      </c>
    </row>
    <row r="110" spans="2:24" ht="32.25" customHeight="1">
      <c r="B110" s="30" t="s">
        <v>140</v>
      </c>
      <c r="C110" s="10">
        <v>0.45</v>
      </c>
      <c r="D110" s="23" t="s">
        <v>175</v>
      </c>
      <c r="E110" s="23">
        <v>77</v>
      </c>
      <c r="F110" s="7">
        <v>116</v>
      </c>
      <c r="G110" s="67">
        <v>44965</v>
      </c>
      <c r="H110" s="54"/>
      <c r="I110" s="131"/>
      <c r="J110" s="3"/>
      <c r="K110" s="13" t="str">
        <f t="shared" si="52"/>
        <v>No.106</v>
      </c>
      <c r="L110" s="52" t="str">
        <f t="shared" si="53"/>
        <v>ヒノキ小</v>
      </c>
      <c r="M110" s="7">
        <f t="shared" si="54"/>
        <v>77</v>
      </c>
      <c r="N110" s="7">
        <f t="shared" si="55"/>
        <v>116</v>
      </c>
      <c r="O110" s="5"/>
      <c r="P110" s="4"/>
      <c r="Q110" s="4"/>
      <c r="S110" s="10" t="s">
        <v>140</v>
      </c>
      <c r="T110" s="23">
        <v>77</v>
      </c>
      <c r="U110" s="7">
        <v>116</v>
      </c>
      <c r="V110" s="23" t="s">
        <v>175</v>
      </c>
      <c r="W110" s="106">
        <v>1214.4000000000001</v>
      </c>
      <c r="X110" s="115">
        <v>1.18</v>
      </c>
    </row>
    <row r="111" spans="2:24" ht="32.25" customHeight="1">
      <c r="B111" s="30" t="s">
        <v>141</v>
      </c>
      <c r="C111" s="10">
        <v>0.08</v>
      </c>
      <c r="D111" s="23" t="s">
        <v>175</v>
      </c>
      <c r="E111" s="23">
        <v>78</v>
      </c>
      <c r="F111" s="7">
        <v>117</v>
      </c>
      <c r="G111" s="67">
        <v>44965</v>
      </c>
      <c r="H111" s="54"/>
      <c r="I111" s="131"/>
      <c r="J111" s="3"/>
      <c r="K111" s="13" t="str">
        <f t="shared" si="52"/>
        <v>No.107</v>
      </c>
      <c r="L111" s="52" t="str">
        <f t="shared" si="53"/>
        <v>ヒノキ小</v>
      </c>
      <c r="M111" s="7">
        <f t="shared" si="54"/>
        <v>78</v>
      </c>
      <c r="N111" s="7">
        <f t="shared" si="55"/>
        <v>117</v>
      </c>
      <c r="O111" s="5"/>
      <c r="P111" s="4"/>
      <c r="Q111" s="4"/>
      <c r="S111" s="10" t="s">
        <v>141</v>
      </c>
      <c r="T111" s="23">
        <v>78</v>
      </c>
      <c r="U111" s="7">
        <v>117</v>
      </c>
      <c r="V111" s="23" t="s">
        <v>175</v>
      </c>
      <c r="W111" s="106">
        <v>565.5</v>
      </c>
      <c r="X111" s="115">
        <v>1.1200000000000001</v>
      </c>
    </row>
    <row r="112" spans="2:24" ht="32.25" customHeight="1">
      <c r="B112" s="30" t="s">
        <v>142</v>
      </c>
      <c r="C112" s="27">
        <v>0.1</v>
      </c>
      <c r="D112" s="23" t="s">
        <v>24</v>
      </c>
      <c r="E112" s="23">
        <v>79</v>
      </c>
      <c r="F112" s="7">
        <v>118</v>
      </c>
      <c r="G112" s="67">
        <v>44965</v>
      </c>
      <c r="H112" s="54"/>
      <c r="I112" s="131"/>
      <c r="J112" s="3"/>
      <c r="K112" s="13" t="str">
        <f t="shared" si="52"/>
        <v>No.108</v>
      </c>
      <c r="L112" s="52" t="str">
        <f t="shared" si="53"/>
        <v>アカマツ小</v>
      </c>
      <c r="M112" s="7">
        <f t="shared" si="54"/>
        <v>79</v>
      </c>
      <c r="N112" s="7">
        <f t="shared" si="55"/>
        <v>118</v>
      </c>
      <c r="O112" s="5"/>
      <c r="P112" s="4"/>
      <c r="Q112" s="4"/>
      <c r="S112" s="10" t="s">
        <v>142</v>
      </c>
      <c r="T112" s="23">
        <v>79</v>
      </c>
      <c r="U112" s="7">
        <v>118</v>
      </c>
      <c r="V112" s="23" t="s">
        <v>24</v>
      </c>
      <c r="W112" s="106">
        <v>1932.9</v>
      </c>
      <c r="X112" s="115">
        <v>1.1200000000000001</v>
      </c>
    </row>
    <row r="113" spans="2:24" ht="32.25" customHeight="1">
      <c r="B113" s="30" t="s">
        <v>143</v>
      </c>
      <c r="C113" s="10">
        <v>0.05</v>
      </c>
      <c r="D113" s="23" t="s">
        <v>21</v>
      </c>
      <c r="E113" s="23">
        <v>80</v>
      </c>
      <c r="F113" s="7">
        <v>119</v>
      </c>
      <c r="G113" s="67">
        <v>44965</v>
      </c>
      <c r="H113" s="54"/>
      <c r="I113" s="131"/>
      <c r="J113" s="3"/>
      <c r="K113" s="13" t="str">
        <f t="shared" si="52"/>
        <v>No.109</v>
      </c>
      <c r="L113" s="52" t="str">
        <f t="shared" si="53"/>
        <v>スギ</v>
      </c>
      <c r="M113" s="7">
        <f t="shared" si="54"/>
        <v>80</v>
      </c>
      <c r="N113" s="7">
        <f t="shared" si="55"/>
        <v>119</v>
      </c>
      <c r="O113" s="5"/>
      <c r="P113" s="4"/>
      <c r="Q113" s="4"/>
      <c r="S113" s="10" t="s">
        <v>143</v>
      </c>
      <c r="T113" s="23">
        <v>80</v>
      </c>
      <c r="U113" s="7">
        <v>119</v>
      </c>
      <c r="V113" s="23" t="s">
        <v>21</v>
      </c>
      <c r="W113" s="106">
        <v>1574.2</v>
      </c>
      <c r="X113" s="115">
        <v>1.4</v>
      </c>
    </row>
    <row r="114" spans="2:24" ht="32.25" customHeight="1">
      <c r="B114" s="30" t="s">
        <v>144</v>
      </c>
      <c r="C114" s="10">
        <v>0.57999999999999996</v>
      </c>
      <c r="D114" s="23" t="s">
        <v>24</v>
      </c>
      <c r="E114" s="23">
        <v>81</v>
      </c>
      <c r="F114" s="7">
        <v>121</v>
      </c>
      <c r="G114" s="67">
        <v>44965</v>
      </c>
      <c r="H114" s="54"/>
      <c r="I114" s="131"/>
      <c r="J114" s="3"/>
      <c r="K114" s="13" t="str">
        <f t="shared" si="52"/>
        <v>No.110</v>
      </c>
      <c r="L114" s="52" t="str">
        <f t="shared" si="53"/>
        <v>アカマツ小</v>
      </c>
      <c r="M114" s="7">
        <f t="shared" si="54"/>
        <v>81</v>
      </c>
      <c r="N114" s="7">
        <f t="shared" si="55"/>
        <v>121</v>
      </c>
      <c r="O114" s="5"/>
      <c r="P114" s="4"/>
      <c r="Q114" s="4"/>
      <c r="S114" s="10" t="s">
        <v>144</v>
      </c>
      <c r="T114" s="23">
        <v>81</v>
      </c>
      <c r="U114" s="7">
        <v>121</v>
      </c>
      <c r="V114" s="23" t="s">
        <v>24</v>
      </c>
      <c r="W114" s="106">
        <v>2630.8</v>
      </c>
      <c r="X114" s="115">
        <v>1.1200000000000001</v>
      </c>
    </row>
    <row r="115" spans="2:24" ht="32.25" customHeight="1">
      <c r="B115" s="30" t="s">
        <v>145</v>
      </c>
      <c r="C115" s="10">
        <v>1.32</v>
      </c>
      <c r="D115" s="23" t="s">
        <v>22</v>
      </c>
      <c r="E115" s="23">
        <v>82</v>
      </c>
      <c r="F115" s="7">
        <v>123</v>
      </c>
      <c r="G115" s="67">
        <v>44965</v>
      </c>
      <c r="H115" s="54"/>
      <c r="I115" s="131"/>
      <c r="J115" s="3"/>
      <c r="K115" s="13" t="str">
        <f t="shared" ref="K115:K121" si="56">B115</f>
        <v>No.111</v>
      </c>
      <c r="L115" s="52" t="str">
        <f t="shared" ref="L115:N121" si="57">D115</f>
        <v>アカマツ</v>
      </c>
      <c r="M115" s="7">
        <f t="shared" si="57"/>
        <v>82</v>
      </c>
      <c r="N115" s="7">
        <f t="shared" si="57"/>
        <v>123</v>
      </c>
      <c r="O115" s="5"/>
      <c r="P115" s="4"/>
      <c r="Q115" s="4"/>
      <c r="S115" s="10" t="s">
        <v>145</v>
      </c>
      <c r="T115" s="23">
        <v>82</v>
      </c>
      <c r="U115" s="7">
        <v>123</v>
      </c>
      <c r="V115" s="23" t="s">
        <v>22</v>
      </c>
      <c r="W115" s="106">
        <v>3062.2</v>
      </c>
      <c r="X115" s="115">
        <v>1.1200000000000001</v>
      </c>
    </row>
    <row r="116" spans="2:24" ht="32.25" customHeight="1">
      <c r="B116" s="30" t="s">
        <v>146</v>
      </c>
      <c r="C116" s="10"/>
      <c r="D116" s="23" t="s">
        <v>22</v>
      </c>
      <c r="E116" s="23">
        <v>82</v>
      </c>
      <c r="F116" s="7">
        <v>124</v>
      </c>
      <c r="G116" s="67">
        <v>44965</v>
      </c>
      <c r="H116" s="54"/>
      <c r="I116" s="131"/>
      <c r="J116" s="3"/>
      <c r="K116" s="13" t="str">
        <f t="shared" si="56"/>
        <v>No.112</v>
      </c>
      <c r="L116" s="52" t="str">
        <f t="shared" si="57"/>
        <v>アカマツ</v>
      </c>
      <c r="M116" s="7">
        <f t="shared" si="57"/>
        <v>82</v>
      </c>
      <c r="N116" s="7">
        <f t="shared" si="57"/>
        <v>124</v>
      </c>
      <c r="O116" s="5"/>
      <c r="P116" s="4"/>
      <c r="Q116" s="4"/>
      <c r="S116" s="10" t="s">
        <v>146</v>
      </c>
      <c r="T116" s="23">
        <v>82</v>
      </c>
      <c r="U116" s="7">
        <v>124</v>
      </c>
      <c r="V116" s="23" t="s">
        <v>22</v>
      </c>
      <c r="W116" s="106">
        <v>1459.9</v>
      </c>
      <c r="X116" s="115">
        <v>1.33</v>
      </c>
    </row>
    <row r="117" spans="2:24" ht="32.25" customHeight="1">
      <c r="B117" s="30" t="s">
        <v>147</v>
      </c>
      <c r="C117" s="10">
        <v>7.0000000000000007E-2</v>
      </c>
      <c r="D117" s="23" t="s">
        <v>21</v>
      </c>
      <c r="E117" s="23">
        <v>83</v>
      </c>
      <c r="F117" s="7">
        <v>125</v>
      </c>
      <c r="G117" s="67">
        <v>44965</v>
      </c>
      <c r="H117" s="54"/>
      <c r="I117" s="131"/>
      <c r="J117" s="3"/>
      <c r="K117" s="13" t="str">
        <f t="shared" si="56"/>
        <v>No.113</v>
      </c>
      <c r="L117" s="52" t="str">
        <f t="shared" si="57"/>
        <v>スギ</v>
      </c>
      <c r="M117" s="7">
        <f t="shared" si="57"/>
        <v>83</v>
      </c>
      <c r="N117" s="7">
        <f t="shared" si="57"/>
        <v>125</v>
      </c>
      <c r="O117" s="5"/>
      <c r="P117" s="4"/>
      <c r="Q117" s="4"/>
      <c r="S117" s="10" t="s">
        <v>147</v>
      </c>
      <c r="T117" s="23">
        <v>83</v>
      </c>
      <c r="U117" s="7">
        <v>125</v>
      </c>
      <c r="V117" s="23" t="s">
        <v>21</v>
      </c>
      <c r="W117" s="106">
        <v>1127.4000000000001</v>
      </c>
      <c r="X117" s="115">
        <v>1.1000000000000001</v>
      </c>
    </row>
    <row r="118" spans="2:24" ht="32.25" customHeight="1" thickBot="1">
      <c r="B118" s="31" t="s">
        <v>148</v>
      </c>
      <c r="C118" s="32">
        <v>0.18</v>
      </c>
      <c r="D118" s="33" t="s">
        <v>0</v>
      </c>
      <c r="E118" s="33">
        <v>84</v>
      </c>
      <c r="F118" s="34">
        <v>126</v>
      </c>
      <c r="G118" s="70">
        <v>44965</v>
      </c>
      <c r="H118" s="55"/>
      <c r="I118" s="132"/>
      <c r="J118" s="3"/>
      <c r="K118" s="13" t="str">
        <f t="shared" si="56"/>
        <v>No.114</v>
      </c>
      <c r="L118" s="52" t="str">
        <f t="shared" si="57"/>
        <v>広葉樹</v>
      </c>
      <c r="M118" s="7">
        <f t="shared" si="57"/>
        <v>84</v>
      </c>
      <c r="N118" s="7">
        <f t="shared" si="57"/>
        <v>126</v>
      </c>
      <c r="O118" s="5"/>
      <c r="P118" s="4"/>
      <c r="Q118" s="4"/>
      <c r="S118" s="10" t="s">
        <v>148</v>
      </c>
      <c r="T118" s="23">
        <v>84</v>
      </c>
      <c r="U118" s="7">
        <v>126</v>
      </c>
      <c r="V118" s="23" t="s">
        <v>0</v>
      </c>
      <c r="W118" s="106">
        <v>2319.9</v>
      </c>
      <c r="X118" s="115">
        <v>1.33</v>
      </c>
    </row>
    <row r="119" spans="2:24" ht="32.25" customHeight="1">
      <c r="B119" s="36" t="s">
        <v>149</v>
      </c>
      <c r="C119" s="37">
        <v>0.12</v>
      </c>
      <c r="D119" s="39" t="s">
        <v>22</v>
      </c>
      <c r="E119" s="39">
        <v>85</v>
      </c>
      <c r="F119" s="49">
        <v>127</v>
      </c>
      <c r="G119" s="40">
        <v>44964</v>
      </c>
      <c r="H119" s="56"/>
      <c r="I119" s="135" t="s">
        <v>184</v>
      </c>
      <c r="J119" s="3"/>
      <c r="K119" s="13" t="str">
        <f t="shared" si="56"/>
        <v>No.115</v>
      </c>
      <c r="L119" s="52" t="str">
        <f t="shared" si="57"/>
        <v>アカマツ</v>
      </c>
      <c r="M119" s="7">
        <f t="shared" si="57"/>
        <v>85</v>
      </c>
      <c r="N119" s="7">
        <f t="shared" si="57"/>
        <v>127</v>
      </c>
      <c r="O119" s="5"/>
      <c r="P119" s="4"/>
      <c r="Q119" s="4"/>
      <c r="S119" s="10" t="s">
        <v>149</v>
      </c>
      <c r="T119" s="23">
        <v>85</v>
      </c>
      <c r="U119" s="7">
        <v>127</v>
      </c>
      <c r="V119" s="23" t="s">
        <v>22</v>
      </c>
      <c r="W119" s="106">
        <v>2258</v>
      </c>
      <c r="X119" s="115">
        <v>1.2</v>
      </c>
    </row>
    <row r="120" spans="2:24" ht="32.25" customHeight="1">
      <c r="B120" s="30" t="s">
        <v>150</v>
      </c>
      <c r="C120" s="10">
        <v>0.21</v>
      </c>
      <c r="D120" s="23" t="s">
        <v>21</v>
      </c>
      <c r="E120" s="23">
        <v>86</v>
      </c>
      <c r="F120" s="7">
        <v>128</v>
      </c>
      <c r="G120" s="22">
        <v>44964</v>
      </c>
      <c r="H120" s="54"/>
      <c r="I120" s="131"/>
      <c r="J120" s="3"/>
      <c r="K120" s="13" t="str">
        <f t="shared" si="56"/>
        <v>No.116</v>
      </c>
      <c r="L120" s="52" t="str">
        <f t="shared" si="57"/>
        <v>スギ</v>
      </c>
      <c r="M120" s="7">
        <f t="shared" si="57"/>
        <v>86</v>
      </c>
      <c r="N120" s="7">
        <f t="shared" si="57"/>
        <v>128</v>
      </c>
      <c r="O120" s="5"/>
      <c r="P120" s="4"/>
      <c r="Q120" s="4"/>
      <c r="S120" s="10" t="s">
        <v>150</v>
      </c>
      <c r="T120" s="23">
        <v>86</v>
      </c>
      <c r="U120" s="7">
        <v>128</v>
      </c>
      <c r="V120" s="23" t="s">
        <v>21</v>
      </c>
      <c r="W120" s="106">
        <v>941.3</v>
      </c>
      <c r="X120" s="115">
        <v>1.2</v>
      </c>
    </row>
    <row r="121" spans="2:24" ht="32.25" customHeight="1">
      <c r="B121" s="30" t="s">
        <v>151</v>
      </c>
      <c r="C121" s="10">
        <v>7.0000000000000007E-2</v>
      </c>
      <c r="D121" s="24" t="s">
        <v>25</v>
      </c>
      <c r="E121" s="23">
        <v>87</v>
      </c>
      <c r="F121" s="7">
        <v>129</v>
      </c>
      <c r="G121" s="22">
        <v>44964</v>
      </c>
      <c r="H121" s="54"/>
      <c r="I121" s="131"/>
      <c r="J121" s="3"/>
      <c r="K121" s="13" t="str">
        <f t="shared" si="56"/>
        <v>No.117</v>
      </c>
      <c r="L121" s="52" t="str">
        <f t="shared" si="57"/>
        <v>ｱｶﾏﾂ・広葉樹</v>
      </c>
      <c r="M121" s="7">
        <f t="shared" si="57"/>
        <v>87</v>
      </c>
      <c r="N121" s="7">
        <f t="shared" si="57"/>
        <v>129</v>
      </c>
      <c r="O121" s="5"/>
      <c r="P121" s="4"/>
      <c r="Q121" s="4"/>
      <c r="S121" s="10" t="s">
        <v>151</v>
      </c>
      <c r="T121" s="23">
        <v>87</v>
      </c>
      <c r="U121" s="7">
        <v>129</v>
      </c>
      <c r="V121" s="24" t="s">
        <v>25</v>
      </c>
      <c r="W121" s="106">
        <v>1439.7</v>
      </c>
      <c r="X121" s="115">
        <v>0.86</v>
      </c>
    </row>
    <row r="122" spans="2:24" ht="32.25" customHeight="1">
      <c r="B122" s="30" t="s">
        <v>152</v>
      </c>
      <c r="C122" s="10">
        <v>3.09</v>
      </c>
      <c r="D122" s="23" t="s">
        <v>22</v>
      </c>
      <c r="E122" s="23">
        <v>88</v>
      </c>
      <c r="F122" s="7">
        <v>130</v>
      </c>
      <c r="G122" s="22">
        <v>44964</v>
      </c>
      <c r="H122" s="54"/>
      <c r="I122" s="131"/>
      <c r="J122" s="3"/>
      <c r="K122" s="13" t="str">
        <f t="shared" ref="K122:K125" si="58">B122</f>
        <v>No.118</v>
      </c>
      <c r="L122" s="52" t="str">
        <f t="shared" ref="L122:L125" si="59">D122</f>
        <v>アカマツ</v>
      </c>
      <c r="M122" s="7">
        <f t="shared" ref="M122:M125" si="60">E122</f>
        <v>88</v>
      </c>
      <c r="N122" s="7">
        <f t="shared" ref="N122:N125" si="61">F122</f>
        <v>130</v>
      </c>
      <c r="O122" s="5"/>
      <c r="P122" s="4"/>
      <c r="Q122" s="4"/>
      <c r="S122" s="10" t="s">
        <v>152</v>
      </c>
      <c r="T122" s="23">
        <v>88</v>
      </c>
      <c r="U122" s="7">
        <v>130</v>
      </c>
      <c r="V122" s="23" t="s">
        <v>22</v>
      </c>
      <c r="W122" s="106">
        <v>3471.7</v>
      </c>
      <c r="X122" s="115">
        <v>1.01</v>
      </c>
    </row>
    <row r="123" spans="2:24" ht="32.25" customHeight="1">
      <c r="B123" s="30" t="s">
        <v>153</v>
      </c>
      <c r="C123" s="10"/>
      <c r="D123" s="23" t="s">
        <v>22</v>
      </c>
      <c r="E123" s="23">
        <v>88</v>
      </c>
      <c r="F123" s="7">
        <v>131</v>
      </c>
      <c r="G123" s="22">
        <v>44964</v>
      </c>
      <c r="H123" s="54"/>
      <c r="I123" s="131"/>
      <c r="J123" s="3"/>
      <c r="K123" s="13" t="str">
        <f t="shared" si="58"/>
        <v>No.119</v>
      </c>
      <c r="L123" s="52" t="str">
        <f t="shared" si="59"/>
        <v>アカマツ</v>
      </c>
      <c r="M123" s="7">
        <f t="shared" si="60"/>
        <v>88</v>
      </c>
      <c r="N123" s="7">
        <f t="shared" si="61"/>
        <v>131</v>
      </c>
      <c r="O123" s="5"/>
      <c r="P123" s="4"/>
      <c r="Q123" s="4"/>
      <c r="S123" s="10" t="s">
        <v>153</v>
      </c>
      <c r="T123" s="23">
        <v>88</v>
      </c>
      <c r="U123" s="7">
        <v>131</v>
      </c>
      <c r="V123" s="23" t="s">
        <v>22</v>
      </c>
      <c r="W123" s="106">
        <v>2346.3000000000002</v>
      </c>
      <c r="X123" s="115">
        <v>0.86</v>
      </c>
    </row>
    <row r="124" spans="2:24" ht="32.25" customHeight="1">
      <c r="B124" s="30" t="s">
        <v>154</v>
      </c>
      <c r="C124" s="10"/>
      <c r="D124" s="23" t="s">
        <v>22</v>
      </c>
      <c r="E124" s="23">
        <v>88</v>
      </c>
      <c r="F124" s="7">
        <v>132</v>
      </c>
      <c r="G124" s="22">
        <v>44964</v>
      </c>
      <c r="H124" s="54"/>
      <c r="I124" s="131"/>
      <c r="J124" s="3"/>
      <c r="K124" s="13" t="str">
        <f t="shared" si="58"/>
        <v>No.120</v>
      </c>
      <c r="L124" s="52" t="str">
        <f t="shared" si="59"/>
        <v>アカマツ</v>
      </c>
      <c r="M124" s="7">
        <f t="shared" si="60"/>
        <v>88</v>
      </c>
      <c r="N124" s="7">
        <f t="shared" si="61"/>
        <v>132</v>
      </c>
      <c r="O124" s="5"/>
      <c r="P124" s="4"/>
      <c r="Q124" s="4"/>
      <c r="S124" s="10" t="s">
        <v>154</v>
      </c>
      <c r="T124" s="23">
        <v>88</v>
      </c>
      <c r="U124" s="7">
        <v>132</v>
      </c>
      <c r="V124" s="23" t="s">
        <v>22</v>
      </c>
      <c r="W124" s="106">
        <v>2519.1</v>
      </c>
      <c r="X124" s="115">
        <v>1.1200000000000001</v>
      </c>
    </row>
    <row r="125" spans="2:24" ht="32.25" customHeight="1">
      <c r="B125" s="30" t="s">
        <v>155</v>
      </c>
      <c r="C125" s="10"/>
      <c r="D125" s="23" t="s">
        <v>22</v>
      </c>
      <c r="E125" s="23">
        <v>88</v>
      </c>
      <c r="F125" s="7" t="s">
        <v>176</v>
      </c>
      <c r="G125" s="22">
        <v>44964</v>
      </c>
      <c r="H125" s="54"/>
      <c r="I125" s="131"/>
      <c r="J125" s="3"/>
      <c r="K125" s="13" t="str">
        <f t="shared" si="58"/>
        <v>No.121</v>
      </c>
      <c r="L125" s="52" t="str">
        <f t="shared" si="59"/>
        <v>アカマツ</v>
      </c>
      <c r="M125" s="7">
        <f t="shared" si="60"/>
        <v>88</v>
      </c>
      <c r="N125" s="7" t="str">
        <f t="shared" si="61"/>
        <v>ﾌﾟﾛｯﾄ無し
神社記号南東方向</v>
      </c>
      <c r="O125" s="5"/>
      <c r="P125" s="4"/>
      <c r="Q125" s="4"/>
      <c r="S125" s="10" t="s">
        <v>155</v>
      </c>
      <c r="T125" s="23">
        <v>88</v>
      </c>
      <c r="U125" s="7" t="s">
        <v>176</v>
      </c>
      <c r="V125" s="23" t="s">
        <v>22</v>
      </c>
      <c r="W125" s="106">
        <v>2896.9</v>
      </c>
      <c r="X125" s="115">
        <v>1.1100000000000001</v>
      </c>
    </row>
    <row r="126" spans="2:24" ht="32.25" customHeight="1">
      <c r="B126" s="30" t="s">
        <v>156</v>
      </c>
      <c r="C126" s="10">
        <v>0.12</v>
      </c>
      <c r="D126" s="23" t="s">
        <v>177</v>
      </c>
      <c r="E126" s="23">
        <v>89</v>
      </c>
      <c r="F126" s="7">
        <v>133</v>
      </c>
      <c r="G126" s="22">
        <v>44964</v>
      </c>
      <c r="H126" s="54"/>
      <c r="I126" s="131"/>
      <c r="J126" s="3"/>
      <c r="K126" s="13" t="str">
        <f t="shared" ref="K126:K132" si="62">B126</f>
        <v>No.122</v>
      </c>
      <c r="L126" s="52" t="str">
        <f t="shared" ref="L126:N132" si="63">D126</f>
        <v>広葉樹小</v>
      </c>
      <c r="M126" s="7">
        <f t="shared" si="63"/>
        <v>89</v>
      </c>
      <c r="N126" s="7">
        <f t="shared" si="63"/>
        <v>133</v>
      </c>
      <c r="O126" s="5"/>
      <c r="P126" s="4"/>
      <c r="Q126" s="4"/>
      <c r="S126" s="10" t="s">
        <v>156</v>
      </c>
      <c r="T126" s="23">
        <v>89</v>
      </c>
      <c r="U126" s="7">
        <v>133</v>
      </c>
      <c r="V126" s="23" t="s">
        <v>177</v>
      </c>
      <c r="W126" s="106">
        <v>3126.3</v>
      </c>
      <c r="X126" s="115">
        <v>0.86</v>
      </c>
    </row>
    <row r="127" spans="2:24" ht="32.25" customHeight="1">
      <c r="B127" s="30" t="s">
        <v>157</v>
      </c>
      <c r="C127" s="10">
        <v>0.18</v>
      </c>
      <c r="D127" s="24" t="s">
        <v>25</v>
      </c>
      <c r="E127" s="23">
        <v>90</v>
      </c>
      <c r="F127" s="7">
        <v>134</v>
      </c>
      <c r="G127" s="22">
        <v>44964</v>
      </c>
      <c r="H127" s="54"/>
      <c r="I127" s="131"/>
      <c r="J127" s="3"/>
      <c r="K127" s="13" t="str">
        <f t="shared" si="62"/>
        <v>No.123</v>
      </c>
      <c r="L127" s="52" t="str">
        <f t="shared" si="63"/>
        <v>ｱｶﾏﾂ・広葉樹</v>
      </c>
      <c r="M127" s="7">
        <f t="shared" si="63"/>
        <v>90</v>
      </c>
      <c r="N127" s="7">
        <f t="shared" si="63"/>
        <v>134</v>
      </c>
      <c r="O127" s="5"/>
      <c r="P127" s="4"/>
      <c r="Q127" s="4"/>
      <c r="S127" s="10" t="s">
        <v>157</v>
      </c>
      <c r="T127" s="23">
        <v>90</v>
      </c>
      <c r="U127" s="7">
        <v>134</v>
      </c>
      <c r="V127" s="24" t="s">
        <v>25</v>
      </c>
      <c r="W127" s="106">
        <v>2489.6999999999998</v>
      </c>
      <c r="X127" s="115">
        <v>0.86</v>
      </c>
    </row>
    <row r="128" spans="2:24" ht="32.25" customHeight="1">
      <c r="B128" s="30" t="s">
        <v>158</v>
      </c>
      <c r="C128" s="10">
        <v>0.09</v>
      </c>
      <c r="D128" s="23" t="s">
        <v>178</v>
      </c>
      <c r="E128" s="23">
        <v>91</v>
      </c>
      <c r="F128" s="7">
        <v>135</v>
      </c>
      <c r="G128" s="22">
        <v>44964</v>
      </c>
      <c r="H128" s="54"/>
      <c r="I128" s="131"/>
      <c r="J128" s="3"/>
      <c r="K128" s="13" t="str">
        <f t="shared" si="62"/>
        <v>No.124</v>
      </c>
      <c r="L128" s="52" t="str">
        <f t="shared" si="63"/>
        <v>ﾋﾉｷ広葉樹</v>
      </c>
      <c r="M128" s="7">
        <f t="shared" si="63"/>
        <v>91</v>
      </c>
      <c r="N128" s="7">
        <f t="shared" si="63"/>
        <v>135</v>
      </c>
      <c r="O128" s="5"/>
      <c r="P128" s="4"/>
      <c r="Q128" s="4"/>
      <c r="S128" s="10" t="s">
        <v>158</v>
      </c>
      <c r="T128" s="23">
        <v>91</v>
      </c>
      <c r="U128" s="7">
        <v>135</v>
      </c>
      <c r="V128" s="23" t="s">
        <v>178</v>
      </c>
      <c r="W128" s="106">
        <v>4496.8</v>
      </c>
      <c r="X128" s="115">
        <v>0.86</v>
      </c>
    </row>
    <row r="129" spans="2:24" ht="32.25" customHeight="1">
      <c r="B129" s="30" t="s">
        <v>159</v>
      </c>
      <c r="C129" s="25">
        <v>0.4</v>
      </c>
      <c r="D129" s="23" t="s">
        <v>18</v>
      </c>
      <c r="E129" s="23">
        <v>92</v>
      </c>
      <c r="F129" s="7">
        <v>136</v>
      </c>
      <c r="G129" s="22">
        <v>44964</v>
      </c>
      <c r="H129" s="54"/>
      <c r="I129" s="131"/>
      <c r="J129" s="3"/>
      <c r="K129" s="13" t="str">
        <f t="shared" si="62"/>
        <v>No.125</v>
      </c>
      <c r="L129" s="52" t="str">
        <f t="shared" si="63"/>
        <v>ヒノキ</v>
      </c>
      <c r="M129" s="7">
        <f t="shared" si="63"/>
        <v>92</v>
      </c>
      <c r="N129" s="7">
        <f t="shared" si="63"/>
        <v>136</v>
      </c>
      <c r="O129" s="5"/>
      <c r="P129" s="4"/>
      <c r="Q129" s="4"/>
      <c r="S129" s="10" t="s">
        <v>159</v>
      </c>
      <c r="T129" s="23">
        <v>92</v>
      </c>
      <c r="U129" s="7">
        <v>136</v>
      </c>
      <c r="V129" s="23" t="s">
        <v>18</v>
      </c>
      <c r="W129" s="106">
        <v>2264.1999999999998</v>
      </c>
      <c r="X129" s="115">
        <v>1.1499999999999999</v>
      </c>
    </row>
    <row r="130" spans="2:24" ht="32.25" customHeight="1">
      <c r="B130" s="30" t="s">
        <v>160</v>
      </c>
      <c r="C130" s="10">
        <v>0.42</v>
      </c>
      <c r="D130" s="23" t="s">
        <v>18</v>
      </c>
      <c r="E130" s="23">
        <v>93</v>
      </c>
      <c r="F130" s="7">
        <v>137</v>
      </c>
      <c r="G130" s="22">
        <v>44964</v>
      </c>
      <c r="H130" s="54"/>
      <c r="I130" s="131"/>
      <c r="J130" s="3"/>
      <c r="K130" s="13" t="str">
        <f t="shared" si="62"/>
        <v>No.126</v>
      </c>
      <c r="L130" s="52" t="str">
        <f t="shared" si="63"/>
        <v>ヒノキ</v>
      </c>
      <c r="M130" s="7">
        <f t="shared" si="63"/>
        <v>93</v>
      </c>
      <c r="N130" s="7">
        <f t="shared" si="63"/>
        <v>137</v>
      </c>
      <c r="O130" s="5"/>
      <c r="P130" s="4"/>
      <c r="Q130" s="4"/>
      <c r="S130" s="10" t="s">
        <v>160</v>
      </c>
      <c r="T130" s="23">
        <v>93</v>
      </c>
      <c r="U130" s="7">
        <v>137</v>
      </c>
      <c r="V130" s="23" t="s">
        <v>18</v>
      </c>
      <c r="W130" s="106">
        <v>4393</v>
      </c>
      <c r="X130" s="115">
        <v>0.84</v>
      </c>
    </row>
    <row r="131" spans="2:24" ht="32.25" customHeight="1">
      <c r="B131" s="30" t="s">
        <v>161</v>
      </c>
      <c r="C131" s="25">
        <v>0.1</v>
      </c>
      <c r="D131" s="23" t="s">
        <v>18</v>
      </c>
      <c r="E131" s="23">
        <v>94</v>
      </c>
      <c r="F131" s="7">
        <v>138</v>
      </c>
      <c r="G131" s="22">
        <v>44964</v>
      </c>
      <c r="H131" s="54"/>
      <c r="I131" s="131"/>
      <c r="J131" s="3"/>
      <c r="K131" s="13" t="str">
        <f t="shared" si="62"/>
        <v>No.127</v>
      </c>
      <c r="L131" s="52" t="str">
        <f t="shared" si="63"/>
        <v>ヒノキ</v>
      </c>
      <c r="M131" s="7">
        <f t="shared" si="63"/>
        <v>94</v>
      </c>
      <c r="N131" s="7">
        <f t="shared" si="63"/>
        <v>138</v>
      </c>
      <c r="O131" s="5"/>
      <c r="P131" s="4"/>
      <c r="Q131" s="4"/>
      <c r="S131" s="10" t="s">
        <v>161</v>
      </c>
      <c r="T131" s="23">
        <v>94</v>
      </c>
      <c r="U131" s="7">
        <v>138</v>
      </c>
      <c r="V131" s="23" t="s">
        <v>18</v>
      </c>
      <c r="W131" s="106">
        <v>1821.9</v>
      </c>
      <c r="X131" s="115">
        <v>1</v>
      </c>
    </row>
    <row r="132" spans="2:24" ht="32.25" customHeight="1">
      <c r="B132" s="30" t="s">
        <v>162</v>
      </c>
      <c r="C132" s="10">
        <f>0.05+0.04</f>
        <v>0.09</v>
      </c>
      <c r="D132" s="23" t="s">
        <v>21</v>
      </c>
      <c r="E132" s="26" t="s">
        <v>179</v>
      </c>
      <c r="F132" s="7">
        <v>139</v>
      </c>
      <c r="G132" s="22">
        <v>44964</v>
      </c>
      <c r="H132" s="54"/>
      <c r="I132" s="131"/>
      <c r="J132" s="3"/>
      <c r="K132" s="13" t="str">
        <f t="shared" si="62"/>
        <v>No.128</v>
      </c>
      <c r="L132" s="52" t="str">
        <f t="shared" si="63"/>
        <v>スギ</v>
      </c>
      <c r="M132" s="7" t="str">
        <f t="shared" si="63"/>
        <v>95-1</v>
      </c>
      <c r="N132" s="7">
        <f t="shared" si="63"/>
        <v>139</v>
      </c>
      <c r="O132" s="5"/>
      <c r="P132" s="4"/>
      <c r="Q132" s="4"/>
      <c r="S132" s="10" t="s">
        <v>162</v>
      </c>
      <c r="T132" s="26" t="s">
        <v>179</v>
      </c>
      <c r="U132" s="7">
        <v>139</v>
      </c>
      <c r="V132" s="23" t="s">
        <v>21</v>
      </c>
      <c r="W132" s="106">
        <v>2067.8000000000002</v>
      </c>
      <c r="X132" s="115">
        <v>1.1200000000000001</v>
      </c>
    </row>
    <row r="133" spans="2:24" ht="32.25" customHeight="1">
      <c r="B133" s="30" t="s">
        <v>163</v>
      </c>
      <c r="C133" s="10">
        <v>0.06</v>
      </c>
      <c r="D133" s="23" t="s">
        <v>24</v>
      </c>
      <c r="E133" s="23">
        <v>96</v>
      </c>
      <c r="F133" s="7">
        <v>140</v>
      </c>
      <c r="G133" s="22">
        <v>44964</v>
      </c>
      <c r="H133" s="54"/>
      <c r="I133" s="131"/>
      <c r="J133" s="3"/>
      <c r="K133" s="13" t="str">
        <f t="shared" ref="K133:K136" si="64">B133</f>
        <v>No.129</v>
      </c>
      <c r="L133" s="52" t="str">
        <f t="shared" ref="L133:L136" si="65">D133</f>
        <v>アカマツ小</v>
      </c>
      <c r="M133" s="7">
        <f t="shared" ref="M133:M136" si="66">E133</f>
        <v>96</v>
      </c>
      <c r="N133" s="7">
        <f t="shared" ref="N133:N136" si="67">F133</f>
        <v>140</v>
      </c>
      <c r="O133" s="5"/>
      <c r="P133" s="4"/>
      <c r="Q133" s="4"/>
      <c r="S133" s="10" t="s">
        <v>163</v>
      </c>
      <c r="T133" s="23">
        <v>96</v>
      </c>
      <c r="U133" s="7">
        <v>140</v>
      </c>
      <c r="V133" s="23" t="s">
        <v>24</v>
      </c>
      <c r="W133" s="106">
        <v>2054.8000000000002</v>
      </c>
      <c r="X133" s="115">
        <v>1.34</v>
      </c>
    </row>
    <row r="134" spans="2:24" ht="32.25" customHeight="1">
      <c r="B134" s="30" t="s">
        <v>164</v>
      </c>
      <c r="C134" s="10">
        <v>0.16</v>
      </c>
      <c r="D134" s="23" t="s">
        <v>0</v>
      </c>
      <c r="E134" s="23">
        <v>97</v>
      </c>
      <c r="F134" s="7">
        <v>141</v>
      </c>
      <c r="G134" s="22">
        <v>44964</v>
      </c>
      <c r="H134" s="54"/>
      <c r="I134" s="131"/>
      <c r="J134" s="3"/>
      <c r="K134" s="13" t="str">
        <f t="shared" si="64"/>
        <v>No.130</v>
      </c>
      <c r="L134" s="52" t="str">
        <f t="shared" si="65"/>
        <v>広葉樹</v>
      </c>
      <c r="M134" s="7">
        <f t="shared" si="66"/>
        <v>97</v>
      </c>
      <c r="N134" s="7">
        <f t="shared" si="67"/>
        <v>141</v>
      </c>
      <c r="O134" s="5"/>
      <c r="P134" s="4"/>
      <c r="Q134" s="4"/>
      <c r="S134" s="10" t="s">
        <v>164</v>
      </c>
      <c r="T134" s="23">
        <v>97</v>
      </c>
      <c r="U134" s="7">
        <v>141</v>
      </c>
      <c r="V134" s="23" t="s">
        <v>0</v>
      </c>
      <c r="W134" s="106">
        <v>1197</v>
      </c>
      <c r="X134" s="115">
        <v>1.34</v>
      </c>
    </row>
    <row r="135" spans="2:24" ht="32.25" customHeight="1">
      <c r="B135" s="30" t="s">
        <v>165</v>
      </c>
      <c r="C135" s="10">
        <v>0.12</v>
      </c>
      <c r="D135" s="23" t="s">
        <v>18</v>
      </c>
      <c r="E135" s="23">
        <v>98</v>
      </c>
      <c r="F135" s="7">
        <v>142</v>
      </c>
      <c r="G135" s="22">
        <v>44964</v>
      </c>
      <c r="H135" s="54"/>
      <c r="I135" s="131"/>
      <c r="J135" s="3"/>
      <c r="K135" s="13" t="str">
        <f t="shared" si="64"/>
        <v>No.131</v>
      </c>
      <c r="L135" s="52" t="str">
        <f t="shared" si="65"/>
        <v>ヒノキ</v>
      </c>
      <c r="M135" s="7">
        <f t="shared" si="66"/>
        <v>98</v>
      </c>
      <c r="N135" s="7">
        <f t="shared" si="67"/>
        <v>142</v>
      </c>
      <c r="O135" s="5"/>
      <c r="P135" s="4"/>
      <c r="Q135" s="4"/>
      <c r="S135" s="10" t="s">
        <v>165</v>
      </c>
      <c r="T135" s="23">
        <v>98</v>
      </c>
      <c r="U135" s="7">
        <v>142</v>
      </c>
      <c r="V135" s="23" t="s">
        <v>18</v>
      </c>
      <c r="W135" s="106">
        <v>1382.2</v>
      </c>
      <c r="X135" s="115">
        <v>1.42</v>
      </c>
    </row>
    <row r="136" spans="2:24" ht="32.25" customHeight="1">
      <c r="B136" s="30" t="s">
        <v>166</v>
      </c>
      <c r="C136" s="10">
        <v>0.53</v>
      </c>
      <c r="D136" s="23" t="s">
        <v>22</v>
      </c>
      <c r="E136" s="23">
        <v>99</v>
      </c>
      <c r="F136" s="7">
        <v>144</v>
      </c>
      <c r="G136" s="22">
        <v>44964</v>
      </c>
      <c r="H136" s="54"/>
      <c r="I136" s="131"/>
      <c r="J136" s="3"/>
      <c r="K136" s="13" t="str">
        <f t="shared" si="64"/>
        <v>No.132</v>
      </c>
      <c r="L136" s="52" t="str">
        <f t="shared" si="65"/>
        <v>アカマツ</v>
      </c>
      <c r="M136" s="7">
        <f t="shared" si="66"/>
        <v>99</v>
      </c>
      <c r="N136" s="7">
        <f t="shared" si="67"/>
        <v>144</v>
      </c>
      <c r="O136" s="5"/>
      <c r="P136" s="4"/>
      <c r="Q136" s="4"/>
      <c r="S136" s="10" t="s">
        <v>166</v>
      </c>
      <c r="T136" s="23">
        <v>99</v>
      </c>
      <c r="U136" s="7">
        <v>144</v>
      </c>
      <c r="V136" s="23" t="s">
        <v>22</v>
      </c>
      <c r="W136" s="106">
        <v>2027.2</v>
      </c>
      <c r="X136" s="115">
        <v>1</v>
      </c>
    </row>
    <row r="137" spans="2:24" ht="32.25" customHeight="1">
      <c r="B137" s="30" t="s">
        <v>167</v>
      </c>
      <c r="C137" s="10">
        <v>0.59</v>
      </c>
      <c r="D137" s="23" t="s">
        <v>22</v>
      </c>
      <c r="E137" s="23">
        <v>100</v>
      </c>
      <c r="F137" s="7">
        <v>145</v>
      </c>
      <c r="G137" s="22">
        <v>44964</v>
      </c>
      <c r="H137" s="54"/>
      <c r="I137" s="131"/>
      <c r="J137" s="3"/>
      <c r="K137" s="13" t="str">
        <f t="shared" ref="K137:K143" si="68">B137</f>
        <v>No.133</v>
      </c>
      <c r="L137" s="52" t="str">
        <f t="shared" ref="L137:N143" si="69">D137</f>
        <v>アカマツ</v>
      </c>
      <c r="M137" s="7">
        <f t="shared" si="69"/>
        <v>100</v>
      </c>
      <c r="N137" s="7">
        <f t="shared" si="69"/>
        <v>145</v>
      </c>
      <c r="O137" s="5"/>
      <c r="P137" s="4"/>
      <c r="Q137" s="4"/>
      <c r="S137" s="10" t="s">
        <v>167</v>
      </c>
      <c r="T137" s="23">
        <v>100</v>
      </c>
      <c r="U137" s="7">
        <v>145</v>
      </c>
      <c r="V137" s="23" t="s">
        <v>22</v>
      </c>
      <c r="W137" s="106">
        <v>3216</v>
      </c>
      <c r="X137" s="115">
        <v>1.08</v>
      </c>
    </row>
    <row r="138" spans="2:24" ht="32.25" customHeight="1">
      <c r="B138" s="30" t="s">
        <v>168</v>
      </c>
      <c r="C138" s="10">
        <v>1.0900000000000001</v>
      </c>
      <c r="D138" s="23" t="s">
        <v>21</v>
      </c>
      <c r="E138" s="23">
        <v>101</v>
      </c>
      <c r="F138" s="7">
        <v>147</v>
      </c>
      <c r="G138" s="22">
        <v>44964</v>
      </c>
      <c r="H138" s="54"/>
      <c r="I138" s="131"/>
      <c r="J138" s="3"/>
      <c r="K138" s="13" t="str">
        <f t="shared" si="68"/>
        <v>No.134</v>
      </c>
      <c r="L138" s="52" t="str">
        <f t="shared" si="69"/>
        <v>スギ</v>
      </c>
      <c r="M138" s="7">
        <f t="shared" si="69"/>
        <v>101</v>
      </c>
      <c r="N138" s="7">
        <f t="shared" si="69"/>
        <v>147</v>
      </c>
      <c r="O138" s="5"/>
      <c r="P138" s="4"/>
      <c r="Q138" s="4"/>
      <c r="S138" s="10" t="s">
        <v>168</v>
      </c>
      <c r="T138" s="23">
        <v>101</v>
      </c>
      <c r="U138" s="7">
        <v>147</v>
      </c>
      <c r="V138" s="23" t="s">
        <v>21</v>
      </c>
      <c r="W138" s="106">
        <v>644.70000000000005</v>
      </c>
      <c r="X138" s="115">
        <v>1.07</v>
      </c>
    </row>
    <row r="139" spans="2:24" ht="32.25" customHeight="1">
      <c r="B139" s="30" t="s">
        <v>169</v>
      </c>
      <c r="C139" s="10"/>
      <c r="D139" s="23" t="s">
        <v>21</v>
      </c>
      <c r="E139" s="23">
        <v>101</v>
      </c>
      <c r="F139" s="7">
        <v>148</v>
      </c>
      <c r="G139" s="22">
        <v>44964</v>
      </c>
      <c r="H139" s="54"/>
      <c r="I139" s="131"/>
      <c r="J139" s="3"/>
      <c r="K139" s="13" t="str">
        <f t="shared" si="68"/>
        <v>No.135</v>
      </c>
      <c r="L139" s="52" t="str">
        <f t="shared" si="69"/>
        <v>スギ</v>
      </c>
      <c r="M139" s="7">
        <f t="shared" si="69"/>
        <v>101</v>
      </c>
      <c r="N139" s="7">
        <f t="shared" si="69"/>
        <v>148</v>
      </c>
      <c r="O139" s="5"/>
      <c r="P139" s="4"/>
      <c r="Q139" s="4"/>
      <c r="S139" s="10" t="s">
        <v>169</v>
      </c>
      <c r="T139" s="23">
        <v>101</v>
      </c>
      <c r="U139" s="7">
        <v>148</v>
      </c>
      <c r="V139" s="23" t="s">
        <v>21</v>
      </c>
      <c r="W139" s="106">
        <v>1813.2</v>
      </c>
      <c r="X139" s="115">
        <v>1.1299999999999999</v>
      </c>
    </row>
    <row r="140" spans="2:24" ht="32.25" customHeight="1">
      <c r="B140" s="30" t="s">
        <v>170</v>
      </c>
      <c r="C140" s="10">
        <f>0.1+0.11</f>
        <v>0.21000000000000002</v>
      </c>
      <c r="D140" s="23" t="s">
        <v>0</v>
      </c>
      <c r="E140" s="26" t="s">
        <v>185</v>
      </c>
      <c r="F140" s="7">
        <v>150</v>
      </c>
      <c r="G140" s="22">
        <v>44964</v>
      </c>
      <c r="H140" s="54"/>
      <c r="I140" s="131"/>
      <c r="J140" s="3"/>
      <c r="K140" s="13" t="str">
        <f t="shared" si="68"/>
        <v>No.136</v>
      </c>
      <c r="L140" s="52" t="str">
        <f t="shared" si="69"/>
        <v>広葉樹</v>
      </c>
      <c r="M140" s="7" t="str">
        <f t="shared" si="69"/>
        <v>102-1</v>
      </c>
      <c r="N140" s="7">
        <f t="shared" si="69"/>
        <v>150</v>
      </c>
      <c r="O140" s="5"/>
      <c r="P140" s="4"/>
      <c r="Q140" s="4"/>
      <c r="S140" s="10" t="s">
        <v>170</v>
      </c>
      <c r="T140" s="26" t="s">
        <v>185</v>
      </c>
      <c r="U140" s="7">
        <v>150</v>
      </c>
      <c r="V140" s="23" t="s">
        <v>0</v>
      </c>
      <c r="W140" s="106">
        <v>904.5</v>
      </c>
      <c r="X140" s="115">
        <v>1.42</v>
      </c>
    </row>
    <row r="141" spans="2:24" ht="32.25" customHeight="1">
      <c r="B141" s="30" t="s">
        <v>171</v>
      </c>
      <c r="C141" s="10">
        <v>0.25</v>
      </c>
      <c r="D141" s="23" t="s">
        <v>18</v>
      </c>
      <c r="E141" s="23">
        <v>103</v>
      </c>
      <c r="F141" s="7">
        <v>151</v>
      </c>
      <c r="G141" s="22">
        <v>44964</v>
      </c>
      <c r="H141" s="54"/>
      <c r="I141" s="131"/>
      <c r="J141" s="3"/>
      <c r="K141" s="13" t="str">
        <f t="shared" si="68"/>
        <v>No.137</v>
      </c>
      <c r="L141" s="52" t="str">
        <f t="shared" si="69"/>
        <v>ヒノキ</v>
      </c>
      <c r="M141" s="7">
        <f t="shared" si="69"/>
        <v>103</v>
      </c>
      <c r="N141" s="7">
        <f t="shared" si="69"/>
        <v>151</v>
      </c>
      <c r="O141" s="5"/>
      <c r="P141" s="4"/>
      <c r="Q141" s="4"/>
      <c r="S141" s="10" t="s">
        <v>171</v>
      </c>
      <c r="T141" s="23">
        <v>103</v>
      </c>
      <c r="U141" s="7">
        <v>151</v>
      </c>
      <c r="V141" s="23" t="s">
        <v>18</v>
      </c>
      <c r="W141" s="106">
        <v>1895.5</v>
      </c>
      <c r="X141" s="115">
        <v>1.1299999999999999</v>
      </c>
    </row>
    <row r="142" spans="2:24" ht="32.25" customHeight="1">
      <c r="B142" s="30" t="s">
        <v>172</v>
      </c>
      <c r="C142" s="10">
        <v>0.85</v>
      </c>
      <c r="D142" s="23" t="s">
        <v>22</v>
      </c>
      <c r="E142" s="23">
        <v>104</v>
      </c>
      <c r="F142" s="7">
        <v>152</v>
      </c>
      <c r="G142" s="22">
        <v>44964</v>
      </c>
      <c r="H142" s="54"/>
      <c r="I142" s="131"/>
      <c r="J142" s="3"/>
      <c r="K142" s="13" t="str">
        <f t="shared" si="68"/>
        <v>No.138</v>
      </c>
      <c r="L142" s="52" t="str">
        <f t="shared" si="69"/>
        <v>アカマツ</v>
      </c>
      <c r="M142" s="7">
        <f t="shared" si="69"/>
        <v>104</v>
      </c>
      <c r="N142" s="7">
        <f t="shared" si="69"/>
        <v>152</v>
      </c>
      <c r="O142" s="5"/>
      <c r="P142" s="4"/>
      <c r="Q142" s="4"/>
      <c r="S142" s="10" t="s">
        <v>172</v>
      </c>
      <c r="T142" s="23">
        <v>104</v>
      </c>
      <c r="U142" s="7">
        <v>152</v>
      </c>
      <c r="V142" s="23" t="s">
        <v>22</v>
      </c>
      <c r="W142" s="106">
        <v>2370.3000000000002</v>
      </c>
      <c r="X142" s="115">
        <v>1.1299999999999999</v>
      </c>
    </row>
    <row r="143" spans="2:24" ht="32.25" customHeight="1" thickBot="1">
      <c r="B143" s="31" t="s">
        <v>173</v>
      </c>
      <c r="C143" s="32">
        <v>0.21</v>
      </c>
      <c r="D143" s="33" t="s">
        <v>18</v>
      </c>
      <c r="E143" s="33">
        <v>105</v>
      </c>
      <c r="F143" s="34">
        <v>154</v>
      </c>
      <c r="G143" s="35">
        <v>44964</v>
      </c>
      <c r="H143" s="55"/>
      <c r="I143" s="132"/>
      <c r="J143" s="3"/>
      <c r="K143" s="13" t="str">
        <f t="shared" si="68"/>
        <v>No.139</v>
      </c>
      <c r="L143" s="52" t="str">
        <f t="shared" si="69"/>
        <v>ヒノキ</v>
      </c>
      <c r="M143" s="7">
        <f t="shared" si="69"/>
        <v>105</v>
      </c>
      <c r="N143" s="7">
        <f t="shared" si="69"/>
        <v>154</v>
      </c>
      <c r="O143" s="5"/>
      <c r="P143" s="4"/>
      <c r="Q143" s="4"/>
      <c r="S143" s="10" t="s">
        <v>173</v>
      </c>
      <c r="T143" s="23">
        <v>105</v>
      </c>
      <c r="U143" s="7">
        <v>154</v>
      </c>
      <c r="V143" s="23" t="s">
        <v>18</v>
      </c>
      <c r="W143" s="106">
        <v>2157.1999999999998</v>
      </c>
      <c r="X143" s="115">
        <v>1.28</v>
      </c>
    </row>
    <row r="144" spans="2:24" ht="22.5" customHeight="1">
      <c r="B144" s="118" t="s">
        <v>186</v>
      </c>
      <c r="C144" s="119"/>
      <c r="D144" s="119"/>
      <c r="E144" s="119"/>
      <c r="F144" s="119"/>
      <c r="G144" s="119"/>
      <c r="H144" s="120"/>
    </row>
    <row r="145" spans="1:12" ht="22.5" customHeight="1" thickBot="1">
      <c r="B145" s="121"/>
      <c r="C145" s="122"/>
      <c r="D145" s="122"/>
      <c r="E145" s="122"/>
      <c r="F145" s="123"/>
      <c r="G145" s="123"/>
      <c r="H145" s="124"/>
    </row>
    <row r="146" spans="1:12" ht="22.5" customHeight="1" thickTop="1" thickBot="1">
      <c r="B146" s="71" t="s">
        <v>187</v>
      </c>
      <c r="C146" s="71"/>
      <c r="D146" s="71"/>
      <c r="E146" s="71"/>
      <c r="F146" s="72">
        <v>44965</v>
      </c>
      <c r="G146" s="73" t="s">
        <v>188</v>
      </c>
      <c r="H146" s="74">
        <f>SUM(D147:D153)</f>
        <v>139</v>
      </c>
    </row>
    <row r="147" spans="1:12" s="3" customFormat="1" ht="22.5" customHeight="1" thickTop="1">
      <c r="A147" s="59"/>
      <c r="B147" s="78">
        <v>44955</v>
      </c>
      <c r="C147" s="79"/>
      <c r="D147" s="79">
        <f>COUNTA(G5:G25)</f>
        <v>21</v>
      </c>
      <c r="E147" s="84">
        <v>44957</v>
      </c>
      <c r="F147" s="85" t="s">
        <v>189</v>
      </c>
      <c r="G147" s="86">
        <v>21</v>
      </c>
      <c r="H147" s="87" t="s">
        <v>190</v>
      </c>
      <c r="I147" s="60"/>
      <c r="L147" s="61"/>
    </row>
    <row r="148" spans="1:12" s="3" customFormat="1" ht="22.5" customHeight="1">
      <c r="B148" s="80">
        <v>44959</v>
      </c>
      <c r="C148" s="81"/>
      <c r="D148" s="81">
        <f>COUNTA(G26:G42)</f>
        <v>17</v>
      </c>
      <c r="E148" s="88">
        <v>44960</v>
      </c>
      <c r="F148" s="89" t="s">
        <v>189</v>
      </c>
      <c r="G148" s="90">
        <v>17</v>
      </c>
      <c r="H148" s="98" t="s">
        <v>190</v>
      </c>
      <c r="I148" s="60"/>
      <c r="L148" s="61"/>
    </row>
    <row r="149" spans="1:12" s="3" customFormat="1" ht="22.5" customHeight="1">
      <c r="B149" s="80">
        <v>44960</v>
      </c>
      <c r="C149" s="81"/>
      <c r="D149" s="81">
        <f>COUNTA(G43:G53,G55:G60,G62:G63,G65)</f>
        <v>20</v>
      </c>
      <c r="E149" s="91"/>
      <c r="F149" s="92"/>
      <c r="G149" s="93"/>
      <c r="H149" s="99"/>
      <c r="I149" s="60"/>
      <c r="L149" s="61"/>
    </row>
    <row r="150" spans="1:12" ht="22.5" customHeight="1">
      <c r="B150" s="82">
        <v>44961</v>
      </c>
      <c r="C150" s="83"/>
      <c r="D150" s="83">
        <f>COUNTA(G54,G61,G64,G66:G80)</f>
        <v>18</v>
      </c>
      <c r="E150" s="94"/>
      <c r="H150" s="100"/>
    </row>
    <row r="151" spans="1:12" ht="22.5" customHeight="1">
      <c r="B151" s="82">
        <v>44962</v>
      </c>
      <c r="C151" s="83"/>
      <c r="D151" s="83">
        <f>COUNTA(G81:G105)</f>
        <v>25</v>
      </c>
      <c r="E151" s="75">
        <v>44963</v>
      </c>
      <c r="F151" s="77" t="s">
        <v>189</v>
      </c>
      <c r="G151" s="76">
        <f>SUM(D149:D151)</f>
        <v>63</v>
      </c>
      <c r="H151" s="101" t="s">
        <v>190</v>
      </c>
    </row>
    <row r="152" spans="1:12" ht="27" customHeight="1">
      <c r="B152" s="82">
        <v>44964</v>
      </c>
      <c r="C152" s="83"/>
      <c r="D152" s="83">
        <v>25</v>
      </c>
      <c r="E152" s="95"/>
      <c r="F152" s="96"/>
      <c r="G152" s="97"/>
      <c r="H152" s="102"/>
    </row>
    <row r="153" spans="1:12" ht="27" customHeight="1">
      <c r="B153" s="82">
        <v>44965</v>
      </c>
      <c r="C153" s="83"/>
      <c r="D153" s="83">
        <v>13</v>
      </c>
      <c r="E153" s="75">
        <v>44966</v>
      </c>
      <c r="F153" s="77" t="s">
        <v>189</v>
      </c>
      <c r="G153" s="76">
        <v>38</v>
      </c>
      <c r="H153" s="101" t="s">
        <v>190</v>
      </c>
    </row>
    <row r="154" spans="1:12" ht="27" customHeight="1">
      <c r="G154" s="9">
        <f>SUM(G147:G153)</f>
        <v>139</v>
      </c>
    </row>
  </sheetData>
  <mergeCells count="15">
    <mergeCell ref="S3:S4"/>
    <mergeCell ref="T3:T4"/>
    <mergeCell ref="V3:V4"/>
    <mergeCell ref="B144:H145"/>
    <mergeCell ref="Q3:Q4"/>
    <mergeCell ref="O3:O4"/>
    <mergeCell ref="P3:P4"/>
    <mergeCell ref="K3:K4"/>
    <mergeCell ref="L3:L4"/>
    <mergeCell ref="N3:N4"/>
    <mergeCell ref="M3:M4"/>
    <mergeCell ref="I5:I42"/>
    <mergeCell ref="I43:I105"/>
    <mergeCell ref="I106:I118"/>
    <mergeCell ref="I119:I143"/>
  </mergeCells>
  <phoneticPr fontId="1"/>
  <pageMargins left="0.70866141732283472" right="0.70866141732283472" top="0.55118110236220474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深谷・宮内</vt:lpstr>
      <vt:lpstr>深谷・宮内!Print_Area</vt:lpstr>
      <vt:lpstr>深谷・宮内!Print_Titles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今井　一起</dc:creator>
  <cp:lastModifiedBy>今井　一起</cp:lastModifiedBy>
  <dcterms:created xsi:type="dcterms:W3CDTF">2024-03-05T07:42:34Z</dcterms:created>
  <dcterms:modified xsi:type="dcterms:W3CDTF">2024-03-05T07:42:34Z</dcterms:modified>
</cp:coreProperties>
</file>