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1.令和元年度\二枚橋地区「1工区」\2.成果品\2.線量調査\"/>
    </mc:Choice>
  </mc:AlternateContent>
  <xr:revisionPtr revIDLastSave="0" documentId="13_ncr:1_{D9F72338-B768-43FC-86BB-9BB90E2C8B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Sheet1!$A$1:$K$92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50" i="1" l="1"/>
  <c r="AF50" i="1" s="1"/>
  <c r="AC51" i="1"/>
  <c r="AF51" i="1" s="1"/>
  <c r="AC52" i="1"/>
  <c r="AD52" i="1" s="1"/>
  <c r="AC53" i="1"/>
  <c r="AD53" i="1" s="1"/>
  <c r="AC54" i="1"/>
  <c r="AD54" i="1" s="1"/>
  <c r="AE54" i="1" s="1"/>
  <c r="AC55" i="1"/>
  <c r="AD55" i="1" s="1"/>
  <c r="AE55" i="1" s="1"/>
  <c r="AF55" i="1"/>
  <c r="AC56" i="1"/>
  <c r="AD56" i="1" s="1"/>
  <c r="AC57" i="1"/>
  <c r="AD57" i="1" s="1"/>
  <c r="AC58" i="1"/>
  <c r="AD58" i="1" s="1"/>
  <c r="AE58" i="1" s="1"/>
  <c r="AF58" i="1"/>
  <c r="AC59" i="1"/>
  <c r="AF59" i="1" s="1"/>
  <c r="AC60" i="1"/>
  <c r="AD60" i="1" s="1"/>
  <c r="AC61" i="1"/>
  <c r="AD61" i="1" s="1"/>
  <c r="AF61" i="1"/>
  <c r="AC62" i="1"/>
  <c r="AD62" i="1" s="1"/>
  <c r="AE62" i="1" s="1"/>
  <c r="AC63" i="1"/>
  <c r="AD63" i="1" s="1"/>
  <c r="AE63" i="1" s="1"/>
  <c r="AC64" i="1"/>
  <c r="AD64" i="1" s="1"/>
  <c r="AC65" i="1"/>
  <c r="AD65" i="1" s="1"/>
  <c r="AC66" i="1"/>
  <c r="AD66" i="1" s="1"/>
  <c r="AE66" i="1" s="1"/>
  <c r="AC67" i="1"/>
  <c r="AF67" i="1" s="1"/>
  <c r="AD67" i="1"/>
  <c r="AE67" i="1" s="1"/>
  <c r="AG67" i="1" s="1"/>
  <c r="AC68" i="1"/>
  <c r="AC69" i="1"/>
  <c r="AD69" i="1" s="1"/>
  <c r="AC70" i="1"/>
  <c r="AD70" i="1" s="1"/>
  <c r="AE70" i="1" s="1"/>
  <c r="AC71" i="1"/>
  <c r="AD71" i="1" s="1"/>
  <c r="AE71" i="1" s="1"/>
  <c r="AF71" i="1"/>
  <c r="AC72" i="1"/>
  <c r="AC73" i="1"/>
  <c r="AD73" i="1" s="1"/>
  <c r="AC74" i="1"/>
  <c r="AD74" i="1" s="1"/>
  <c r="AE74" i="1" s="1"/>
  <c r="AF74" i="1"/>
  <c r="AC75" i="1"/>
  <c r="AD75" i="1" s="1"/>
  <c r="AE75" i="1" s="1"/>
  <c r="AC76" i="1"/>
  <c r="AC77" i="1"/>
  <c r="AD77" i="1" s="1"/>
  <c r="AF77" i="1"/>
  <c r="AC78" i="1"/>
  <c r="AD78" i="1" s="1"/>
  <c r="AF78" i="1"/>
  <c r="AC79" i="1"/>
  <c r="AD79" i="1" s="1"/>
  <c r="AE79" i="1" s="1"/>
  <c r="AG79" i="1" s="1"/>
  <c r="AC80" i="1"/>
  <c r="AC81" i="1"/>
  <c r="AD81" i="1" s="1"/>
  <c r="AC82" i="1"/>
  <c r="AD82" i="1" s="1"/>
  <c r="AC83" i="1"/>
  <c r="AF83" i="1" s="1"/>
  <c r="AD83" i="1"/>
  <c r="AE83" i="1" s="1"/>
  <c r="AG83" i="1" s="1"/>
  <c r="AC84" i="1"/>
  <c r="AC85" i="1"/>
  <c r="AD85" i="1" s="1"/>
  <c r="AF85" i="1"/>
  <c r="AC86" i="1"/>
  <c r="AD86" i="1" s="1"/>
  <c r="AE86" i="1" s="1"/>
  <c r="AC87" i="1"/>
  <c r="AD87" i="1" s="1"/>
  <c r="AE87" i="1" s="1"/>
  <c r="AC88" i="1"/>
  <c r="AC89" i="1"/>
  <c r="AD89" i="1" s="1"/>
  <c r="AC90" i="1"/>
  <c r="AD90" i="1" s="1"/>
  <c r="AE90" i="1" s="1"/>
  <c r="AF90" i="1"/>
  <c r="AC91" i="1"/>
  <c r="AF91" i="1" s="1"/>
  <c r="AD91" i="1"/>
  <c r="AE91" i="1" s="1"/>
  <c r="AG91" i="1" s="1"/>
  <c r="AC92" i="1"/>
  <c r="R50" i="1"/>
  <c r="U50" i="1" s="1"/>
  <c r="R51" i="1"/>
  <c r="U51" i="1" s="1"/>
  <c r="R52" i="1"/>
  <c r="S52" i="1" s="1"/>
  <c r="R53" i="1"/>
  <c r="S53" i="1"/>
  <c r="U53" i="1"/>
  <c r="R54" i="1"/>
  <c r="U54" i="1" s="1"/>
  <c r="R55" i="1"/>
  <c r="S55" i="1" s="1"/>
  <c r="T55" i="1" s="1"/>
  <c r="R56" i="1"/>
  <c r="S56" i="1" s="1"/>
  <c r="R57" i="1"/>
  <c r="U57" i="1" s="1"/>
  <c r="S57" i="1"/>
  <c r="R58" i="1"/>
  <c r="U58" i="1" s="1"/>
  <c r="R59" i="1"/>
  <c r="U59" i="1" s="1"/>
  <c r="S59" i="1"/>
  <c r="T59" i="1" s="1"/>
  <c r="R60" i="1"/>
  <c r="S60" i="1" s="1"/>
  <c r="R61" i="1"/>
  <c r="S61" i="1" s="1"/>
  <c r="T61" i="1" s="1"/>
  <c r="R62" i="1"/>
  <c r="U62" i="1" s="1"/>
  <c r="R63" i="1"/>
  <c r="S63" i="1"/>
  <c r="U63" i="1"/>
  <c r="R64" i="1"/>
  <c r="S64" i="1" s="1"/>
  <c r="R65" i="1"/>
  <c r="U65" i="1" s="1"/>
  <c r="R66" i="1"/>
  <c r="U66" i="1" s="1"/>
  <c r="R67" i="1"/>
  <c r="U67" i="1" s="1"/>
  <c r="R68" i="1"/>
  <c r="S68" i="1" s="1"/>
  <c r="R69" i="1"/>
  <c r="S69" i="1"/>
  <c r="T69" i="1" s="1"/>
  <c r="U69" i="1"/>
  <c r="R70" i="1"/>
  <c r="U70" i="1" s="1"/>
  <c r="R71" i="1"/>
  <c r="S71" i="1" s="1"/>
  <c r="R72" i="1"/>
  <c r="R73" i="1"/>
  <c r="U73" i="1" s="1"/>
  <c r="S73" i="1"/>
  <c r="T73" i="1" s="1"/>
  <c r="R74" i="1"/>
  <c r="U74" i="1" s="1"/>
  <c r="R75" i="1"/>
  <c r="U75" i="1" s="1"/>
  <c r="S75" i="1"/>
  <c r="R76" i="1"/>
  <c r="R77" i="1"/>
  <c r="S77" i="1" s="1"/>
  <c r="T77" i="1" s="1"/>
  <c r="R78" i="1"/>
  <c r="U78" i="1" s="1"/>
  <c r="R79" i="1"/>
  <c r="S79" i="1"/>
  <c r="U79" i="1"/>
  <c r="R80" i="1"/>
  <c r="R81" i="1"/>
  <c r="U81" i="1" s="1"/>
  <c r="R82" i="1"/>
  <c r="U82" i="1" s="1"/>
  <c r="R83" i="1"/>
  <c r="U83" i="1" s="1"/>
  <c r="R84" i="1"/>
  <c r="R85" i="1"/>
  <c r="S85" i="1"/>
  <c r="T85" i="1" s="1"/>
  <c r="U85" i="1"/>
  <c r="R86" i="1"/>
  <c r="U86" i="1" s="1"/>
  <c r="R87" i="1"/>
  <c r="S87" i="1" s="1"/>
  <c r="R88" i="1"/>
  <c r="R89" i="1"/>
  <c r="S89" i="1"/>
  <c r="U89" i="1"/>
  <c r="R90" i="1"/>
  <c r="U90" i="1" s="1"/>
  <c r="R91" i="1"/>
  <c r="U91" i="1" s="1"/>
  <c r="R9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AB74" i="1" l="1"/>
  <c r="AB67" i="1"/>
  <c r="AG71" i="1"/>
  <c r="AH71" i="1"/>
  <c r="U87" i="1"/>
  <c r="S67" i="1"/>
  <c r="T67" i="1" s="1"/>
  <c r="W67" i="1" s="1"/>
  <c r="U61" i="1"/>
  <c r="U55" i="1"/>
  <c r="AF86" i="1"/>
  <c r="AB86" i="1" s="1"/>
  <c r="AH83" i="1"/>
  <c r="AB83" i="1" s="1"/>
  <c r="AF81" i="1"/>
  <c r="AE78" i="1"/>
  <c r="S81" i="1"/>
  <c r="AF89" i="1"/>
  <c r="AF69" i="1"/>
  <c r="AF66" i="1"/>
  <c r="AF63" i="1"/>
  <c r="AD51" i="1"/>
  <c r="AE51" i="1" s="1"/>
  <c r="AH51" i="1" s="1"/>
  <c r="AF57" i="1"/>
  <c r="S83" i="1"/>
  <c r="T83" i="1" s="1"/>
  <c r="U77" i="1"/>
  <c r="U71" i="1"/>
  <c r="S51" i="1"/>
  <c r="T51" i="1" s="1"/>
  <c r="W51" i="1" s="1"/>
  <c r="AF65" i="1"/>
  <c r="AD59" i="1"/>
  <c r="AE59" i="1" s="1"/>
  <c r="AH59" i="1" s="1"/>
  <c r="S91" i="1"/>
  <c r="T91" i="1" s="1"/>
  <c r="V91" i="1" s="1"/>
  <c r="S65" i="1"/>
  <c r="AE82" i="1"/>
  <c r="AG82" i="1" s="1"/>
  <c r="AF73" i="1"/>
  <c r="AG87" i="1"/>
  <c r="AH87" i="1"/>
  <c r="AG75" i="1"/>
  <c r="AH75" i="1"/>
  <c r="T53" i="1"/>
  <c r="V53" i="1" s="1"/>
  <c r="AF87" i="1"/>
  <c r="AF75" i="1"/>
  <c r="T87" i="1"/>
  <c r="V87" i="1" s="1"/>
  <c r="T71" i="1"/>
  <c r="V71" i="1" s="1"/>
  <c r="T63" i="1"/>
  <c r="W63" i="1" s="1"/>
  <c r="AF82" i="1"/>
  <c r="AF70" i="1"/>
  <c r="AF62" i="1"/>
  <c r="AF54" i="1"/>
  <c r="AF79" i="1"/>
  <c r="T89" i="1"/>
  <c r="V89" i="1" s="1"/>
  <c r="T81" i="1"/>
  <c r="W81" i="1" s="1"/>
  <c r="T65" i="1"/>
  <c r="T57" i="1"/>
  <c r="V57" i="1" s="1"/>
  <c r="AF53" i="1"/>
  <c r="AG90" i="1"/>
  <c r="AB90" i="1" s="1"/>
  <c r="AH90" i="1"/>
  <c r="AG86" i="1"/>
  <c r="AH86" i="1"/>
  <c r="AG74" i="1"/>
  <c r="AH74" i="1"/>
  <c r="AG70" i="1"/>
  <c r="AH70" i="1"/>
  <c r="AH82" i="1"/>
  <c r="AD80" i="1"/>
  <c r="AE80" i="1" s="1"/>
  <c r="AF80" i="1"/>
  <c r="AG78" i="1"/>
  <c r="AH78" i="1"/>
  <c r="AD76" i="1"/>
  <c r="AE76" i="1" s="1"/>
  <c r="AF76" i="1"/>
  <c r="AH67" i="1"/>
  <c r="AD92" i="1"/>
  <c r="AE92" i="1" s="1"/>
  <c r="AF92" i="1"/>
  <c r="AD88" i="1"/>
  <c r="AE88" i="1" s="1"/>
  <c r="AF88" i="1"/>
  <c r="AH79" i="1"/>
  <c r="AI79" i="1" s="1"/>
  <c r="AJ79" i="1" s="1"/>
  <c r="J79" i="1" s="1"/>
  <c r="AD72" i="1"/>
  <c r="AE72" i="1" s="1"/>
  <c r="AF72" i="1"/>
  <c r="AI71" i="1"/>
  <c r="AJ71" i="1" s="1"/>
  <c r="J71" i="1" s="1"/>
  <c r="AH91" i="1"/>
  <c r="AI91" i="1" s="1"/>
  <c r="AJ91" i="1" s="1"/>
  <c r="J91" i="1" s="1"/>
  <c r="AD84" i="1"/>
  <c r="AE84" i="1"/>
  <c r="AF84" i="1"/>
  <c r="AI83" i="1"/>
  <c r="AJ83" i="1" s="1"/>
  <c r="J83" i="1" s="1"/>
  <c r="AD68" i="1"/>
  <c r="AE68" i="1" s="1"/>
  <c r="AF68" i="1"/>
  <c r="AI67" i="1"/>
  <c r="AJ67" i="1" s="1"/>
  <c r="J67" i="1" s="1"/>
  <c r="AG66" i="1"/>
  <c r="AI66" i="1" s="1"/>
  <c r="AJ66" i="1" s="1"/>
  <c r="J66" i="1" s="1"/>
  <c r="AH66" i="1"/>
  <c r="AH63" i="1"/>
  <c r="AG63" i="1"/>
  <c r="AI63" i="1" s="1"/>
  <c r="AJ63" i="1" s="1"/>
  <c r="J63" i="1" s="1"/>
  <c r="AG62" i="1"/>
  <c r="AH62" i="1"/>
  <c r="AG58" i="1"/>
  <c r="AI58" i="1" s="1"/>
  <c r="AJ58" i="1" s="1"/>
  <c r="J58" i="1" s="1"/>
  <c r="AH58" i="1"/>
  <c r="AH55" i="1"/>
  <c r="AG55" i="1"/>
  <c r="AI55" i="1" s="1"/>
  <c r="AJ55" i="1" s="1"/>
  <c r="J55" i="1" s="1"/>
  <c r="AG54" i="1"/>
  <c r="AH54" i="1"/>
  <c r="AE89" i="1"/>
  <c r="AE85" i="1"/>
  <c r="AE81" i="1"/>
  <c r="AE77" i="1"/>
  <c r="AE73" i="1"/>
  <c r="AE69" i="1"/>
  <c r="AE65" i="1"/>
  <c r="AF64" i="1"/>
  <c r="AE61" i="1"/>
  <c r="AF60" i="1"/>
  <c r="AE57" i="1"/>
  <c r="AF56" i="1"/>
  <c r="AE53" i="1"/>
  <c r="AF52" i="1"/>
  <c r="AD50" i="1"/>
  <c r="AE50" i="1" s="1"/>
  <c r="AE64" i="1"/>
  <c r="AE60" i="1"/>
  <c r="AE56" i="1"/>
  <c r="AE52" i="1"/>
  <c r="W87" i="1"/>
  <c r="X87" i="1" s="1"/>
  <c r="Y87" i="1" s="1"/>
  <c r="I87" i="1" s="1"/>
  <c r="S80" i="1"/>
  <c r="T80" i="1" s="1"/>
  <c r="U80" i="1"/>
  <c r="V69" i="1"/>
  <c r="X69" i="1" s="1"/>
  <c r="Y69" i="1" s="1"/>
  <c r="I69" i="1" s="1"/>
  <c r="W69" i="1"/>
  <c r="V61" i="1"/>
  <c r="W61" i="1"/>
  <c r="V85" i="1"/>
  <c r="X85" i="1" s="1"/>
  <c r="Y85" i="1" s="1"/>
  <c r="I85" i="1" s="1"/>
  <c r="W85" i="1"/>
  <c r="S92" i="1"/>
  <c r="T92" i="1"/>
  <c r="U92" i="1"/>
  <c r="V81" i="1"/>
  <c r="Q81" i="1" s="1"/>
  <c r="T79" i="1"/>
  <c r="V77" i="1"/>
  <c r="W77" i="1"/>
  <c r="S76" i="1"/>
  <c r="T76" i="1" s="1"/>
  <c r="U76" i="1"/>
  <c r="V65" i="1"/>
  <c r="W65" i="1"/>
  <c r="S84" i="1"/>
  <c r="T84" i="1" s="1"/>
  <c r="U84" i="1"/>
  <c r="S88" i="1"/>
  <c r="T88" i="1" s="1"/>
  <c r="U88" i="1"/>
  <c r="T75" i="1"/>
  <c r="V73" i="1"/>
  <c r="W73" i="1"/>
  <c r="S72" i="1"/>
  <c r="T72" i="1" s="1"/>
  <c r="U72" i="1"/>
  <c r="V67" i="1"/>
  <c r="V59" i="1"/>
  <c r="X59" i="1" s="1"/>
  <c r="Y59" i="1" s="1"/>
  <c r="I59" i="1" s="1"/>
  <c r="W59" i="1"/>
  <c r="W55" i="1"/>
  <c r="V55" i="1"/>
  <c r="V51" i="1"/>
  <c r="S90" i="1"/>
  <c r="T90" i="1" s="1"/>
  <c r="S86" i="1"/>
  <c r="T86" i="1" s="1"/>
  <c r="S82" i="1"/>
  <c r="T82" i="1" s="1"/>
  <c r="S78" i="1"/>
  <c r="T78" i="1" s="1"/>
  <c r="S74" i="1"/>
  <c r="T74" i="1" s="1"/>
  <c r="S70" i="1"/>
  <c r="T70" i="1" s="1"/>
  <c r="U68" i="1"/>
  <c r="S66" i="1"/>
  <c r="T66" i="1" s="1"/>
  <c r="U64" i="1"/>
  <c r="S62" i="1"/>
  <c r="T62" i="1" s="1"/>
  <c r="U60" i="1"/>
  <c r="S58" i="1"/>
  <c r="T58" i="1" s="1"/>
  <c r="U56" i="1"/>
  <c r="S54" i="1"/>
  <c r="T54" i="1" s="1"/>
  <c r="U52" i="1"/>
  <c r="S50" i="1"/>
  <c r="T50" i="1" s="1"/>
  <c r="T68" i="1"/>
  <c r="T64" i="1"/>
  <c r="T60" i="1"/>
  <c r="T56" i="1"/>
  <c r="T52" i="1"/>
  <c r="R44" i="1"/>
  <c r="S44" i="1" s="1"/>
  <c r="AC44" i="1"/>
  <c r="AD44" i="1" s="1"/>
  <c r="AE44" i="1" s="1"/>
  <c r="AG44" i="1" s="1"/>
  <c r="R45" i="1"/>
  <c r="S45" i="1" s="1"/>
  <c r="AC45" i="1"/>
  <c r="AF45" i="1" s="1"/>
  <c r="R46" i="1"/>
  <c r="U46" i="1" s="1"/>
  <c r="AC46" i="1"/>
  <c r="AD46" i="1" s="1"/>
  <c r="R47" i="1"/>
  <c r="S47" i="1" s="1"/>
  <c r="AC47" i="1"/>
  <c r="AD47" i="1" s="1"/>
  <c r="AE47" i="1" s="1"/>
  <c r="AG47" i="1" s="1"/>
  <c r="R48" i="1"/>
  <c r="U48" i="1" s="1"/>
  <c r="AC48" i="1"/>
  <c r="AD48" i="1" s="1"/>
  <c r="R49" i="1"/>
  <c r="S49" i="1" s="1"/>
  <c r="AC49" i="1"/>
  <c r="AF49" i="1" s="1"/>
  <c r="X51" i="1" l="1"/>
  <c r="Y51" i="1" s="1"/>
  <c r="I51" i="1" s="1"/>
  <c r="X67" i="1"/>
  <c r="Y67" i="1" s="1"/>
  <c r="I67" i="1" s="1"/>
  <c r="Q67" i="1"/>
  <c r="X65" i="1"/>
  <c r="Y65" i="1" s="1"/>
  <c r="I65" i="1" s="1"/>
  <c r="AB64" i="1"/>
  <c r="AG51" i="1"/>
  <c r="AB51" i="1" s="1"/>
  <c r="AG59" i="1"/>
  <c r="AB59" i="1" s="1"/>
  <c r="W91" i="1"/>
  <c r="X91" i="1" s="1"/>
  <c r="Y91" i="1" s="1"/>
  <c r="I91" i="1" s="1"/>
  <c r="AB73" i="1"/>
  <c r="Q77" i="1"/>
  <c r="Q87" i="1"/>
  <c r="Q69" i="1"/>
  <c r="AB79" i="1"/>
  <c r="AB75" i="1"/>
  <c r="AB54" i="1"/>
  <c r="AB87" i="1"/>
  <c r="AB81" i="1"/>
  <c r="AB71" i="1"/>
  <c r="AB55" i="1"/>
  <c r="AB62" i="1"/>
  <c r="Q85" i="1"/>
  <c r="Q59" i="1"/>
  <c r="AB84" i="1"/>
  <c r="AB70" i="1"/>
  <c r="AB63" i="1"/>
  <c r="Q57" i="1"/>
  <c r="W53" i="1"/>
  <c r="Q53" i="1" s="1"/>
  <c r="X73" i="1"/>
  <c r="Y73" i="1" s="1"/>
  <c r="I73" i="1" s="1"/>
  <c r="Q73" i="1"/>
  <c r="X61" i="1"/>
  <c r="Y61" i="1" s="1"/>
  <c r="I61" i="1" s="1"/>
  <c r="AB82" i="1"/>
  <c r="AI75" i="1"/>
  <c r="AJ75" i="1" s="1"/>
  <c r="J75" i="1" s="1"/>
  <c r="AB66" i="1"/>
  <c r="Q55" i="1"/>
  <c r="AB58" i="1"/>
  <c r="AI78" i="1"/>
  <c r="AJ78" i="1" s="1"/>
  <c r="J78" i="1" s="1"/>
  <c r="AI74" i="1"/>
  <c r="AJ74" i="1" s="1"/>
  <c r="J74" i="1" s="1"/>
  <c r="Q61" i="1"/>
  <c r="AB78" i="1"/>
  <c r="Q52" i="1"/>
  <c r="Q51" i="1"/>
  <c r="AB80" i="1"/>
  <c r="AI87" i="1"/>
  <c r="AJ87" i="1" s="1"/>
  <c r="J87" i="1" s="1"/>
  <c r="Q71" i="1"/>
  <c r="Q65" i="1"/>
  <c r="AB91" i="1"/>
  <c r="X81" i="1"/>
  <c r="Y81" i="1" s="1"/>
  <c r="I81" i="1" s="1"/>
  <c r="W89" i="1"/>
  <c r="AI54" i="1"/>
  <c r="AJ54" i="1" s="1"/>
  <c r="J54" i="1" s="1"/>
  <c r="AI62" i="1"/>
  <c r="AJ62" i="1" s="1"/>
  <c r="J62" i="1" s="1"/>
  <c r="V63" i="1"/>
  <c r="X53" i="1"/>
  <c r="Y53" i="1" s="1"/>
  <c r="I53" i="1" s="1"/>
  <c r="W71" i="1"/>
  <c r="X71" i="1" s="1"/>
  <c r="Y71" i="1" s="1"/>
  <c r="I71" i="1" s="1"/>
  <c r="W57" i="1"/>
  <c r="X57" i="1" s="1"/>
  <c r="Y57" i="1" s="1"/>
  <c r="I57" i="1" s="1"/>
  <c r="AI82" i="1"/>
  <c r="AJ82" i="1" s="1"/>
  <c r="J82" i="1" s="1"/>
  <c r="AI90" i="1"/>
  <c r="AJ90" i="1" s="1"/>
  <c r="J90" i="1" s="1"/>
  <c r="X55" i="1"/>
  <c r="Y55" i="1" s="1"/>
  <c r="I55" i="1" s="1"/>
  <c r="X77" i="1"/>
  <c r="Y77" i="1" s="1"/>
  <c r="I77" i="1" s="1"/>
  <c r="AI51" i="1"/>
  <c r="AJ51" i="1" s="1"/>
  <c r="J51" i="1" s="1"/>
  <c r="AI59" i="1"/>
  <c r="AJ59" i="1" s="1"/>
  <c r="J59" i="1" s="1"/>
  <c r="AH88" i="1"/>
  <c r="AG88" i="1"/>
  <c r="AI88" i="1" s="1"/>
  <c r="AJ88" i="1" s="1"/>
  <c r="J88" i="1" s="1"/>
  <c r="AH80" i="1"/>
  <c r="AG80" i="1"/>
  <c r="AI80" i="1" s="1"/>
  <c r="AJ80" i="1" s="1"/>
  <c r="J80" i="1" s="1"/>
  <c r="AH68" i="1"/>
  <c r="AI68" i="1" s="1"/>
  <c r="AJ68" i="1" s="1"/>
  <c r="J68" i="1" s="1"/>
  <c r="AG68" i="1"/>
  <c r="AB68" i="1" s="1"/>
  <c r="AH92" i="1"/>
  <c r="AG92" i="1"/>
  <c r="AI92" i="1" s="1"/>
  <c r="AJ92" i="1" s="1"/>
  <c r="J92" i="1" s="1"/>
  <c r="AH60" i="1"/>
  <c r="AG60" i="1"/>
  <c r="AI60" i="1" s="1"/>
  <c r="AJ60" i="1" s="1"/>
  <c r="J60" i="1" s="1"/>
  <c r="AG73" i="1"/>
  <c r="AH73" i="1"/>
  <c r="AH72" i="1"/>
  <c r="AB72" i="1" s="1"/>
  <c r="AG72" i="1"/>
  <c r="AH76" i="1"/>
  <c r="AG76" i="1"/>
  <c r="AI76" i="1" s="1"/>
  <c r="AJ76" i="1" s="1"/>
  <c r="J76" i="1" s="1"/>
  <c r="AH64" i="1"/>
  <c r="AG64" i="1"/>
  <c r="AI64" i="1"/>
  <c r="AJ64" i="1" s="1"/>
  <c r="J64" i="1" s="1"/>
  <c r="AG77" i="1"/>
  <c r="AH77" i="1"/>
  <c r="AI70" i="1"/>
  <c r="AJ70" i="1" s="1"/>
  <c r="J70" i="1" s="1"/>
  <c r="AI86" i="1"/>
  <c r="AJ86" i="1" s="1"/>
  <c r="J86" i="1" s="1"/>
  <c r="AG61" i="1"/>
  <c r="AB61" i="1" s="1"/>
  <c r="AH61" i="1"/>
  <c r="AH84" i="1"/>
  <c r="AG84" i="1"/>
  <c r="AI84" i="1" s="1"/>
  <c r="AJ84" i="1" s="1"/>
  <c r="J84" i="1" s="1"/>
  <c r="AH52" i="1"/>
  <c r="AG52" i="1"/>
  <c r="AI52" i="1" s="1"/>
  <c r="AJ52" i="1" s="1"/>
  <c r="J52" i="1" s="1"/>
  <c r="AG50" i="1"/>
  <c r="AH50" i="1"/>
  <c r="AG57" i="1"/>
  <c r="AB57" i="1" s="1"/>
  <c r="AH57" i="1"/>
  <c r="AG65" i="1"/>
  <c r="AB65" i="1" s="1"/>
  <c r="AH65" i="1"/>
  <c r="AG81" i="1"/>
  <c r="AH81" i="1"/>
  <c r="AG53" i="1"/>
  <c r="AB53" i="1" s="1"/>
  <c r="AH53" i="1"/>
  <c r="AG89" i="1"/>
  <c r="AB89" i="1" s="1"/>
  <c r="AH89" i="1"/>
  <c r="AH56" i="1"/>
  <c r="AG56" i="1"/>
  <c r="AB56" i="1" s="1"/>
  <c r="AG69" i="1"/>
  <c r="AB69" i="1" s="1"/>
  <c r="AH69" i="1"/>
  <c r="AG85" i="1"/>
  <c r="AH85" i="1"/>
  <c r="AI72" i="1"/>
  <c r="AJ72" i="1" s="1"/>
  <c r="J72" i="1" s="1"/>
  <c r="W72" i="1"/>
  <c r="V72" i="1"/>
  <c r="X72" i="1" s="1"/>
  <c r="Y72" i="1" s="1"/>
  <c r="I72" i="1" s="1"/>
  <c r="W88" i="1"/>
  <c r="V88" i="1"/>
  <c r="X88" i="1" s="1"/>
  <c r="Y88" i="1" s="1"/>
  <c r="I88" i="1" s="1"/>
  <c r="W76" i="1"/>
  <c r="V76" i="1"/>
  <c r="V54" i="1"/>
  <c r="W54" i="1"/>
  <c r="V86" i="1"/>
  <c r="W86" i="1"/>
  <c r="W80" i="1"/>
  <c r="V80" i="1"/>
  <c r="X80" i="1" s="1"/>
  <c r="Y80" i="1" s="1"/>
  <c r="I80" i="1" s="1"/>
  <c r="W52" i="1"/>
  <c r="V52" i="1"/>
  <c r="W68" i="1"/>
  <c r="V68" i="1"/>
  <c r="Q68" i="1" s="1"/>
  <c r="V74" i="1"/>
  <c r="W74" i="1"/>
  <c r="V90" i="1"/>
  <c r="W90" i="1"/>
  <c r="W84" i="1"/>
  <c r="V84" i="1"/>
  <c r="Q84" i="1" s="1"/>
  <c r="W92" i="1"/>
  <c r="V92" i="1"/>
  <c r="X92" i="1" s="1"/>
  <c r="Y92" i="1" s="1"/>
  <c r="I92" i="1" s="1"/>
  <c r="W64" i="1"/>
  <c r="V64" i="1"/>
  <c r="X64" i="1" s="1"/>
  <c r="Y64" i="1" s="1"/>
  <c r="I64" i="1" s="1"/>
  <c r="V70" i="1"/>
  <c r="W70" i="1"/>
  <c r="W56" i="1"/>
  <c r="V56" i="1"/>
  <c r="Q56" i="1" s="1"/>
  <c r="V50" i="1"/>
  <c r="W50" i="1"/>
  <c r="V58" i="1"/>
  <c r="W58" i="1"/>
  <c r="V66" i="1"/>
  <c r="W66" i="1"/>
  <c r="V78" i="1"/>
  <c r="Q78" i="1" s="1"/>
  <c r="W78" i="1"/>
  <c r="V83" i="1"/>
  <c r="W83" i="1"/>
  <c r="V62" i="1"/>
  <c r="W62" i="1"/>
  <c r="W60" i="1"/>
  <c r="V60" i="1"/>
  <c r="Q60" i="1" s="1"/>
  <c r="V82" i="1"/>
  <c r="Q82" i="1" s="1"/>
  <c r="W82" i="1"/>
  <c r="V75" i="1"/>
  <c r="W75" i="1"/>
  <c r="V79" i="1"/>
  <c r="W79" i="1"/>
  <c r="U45" i="1"/>
  <c r="S48" i="1"/>
  <c r="T48" i="1" s="1"/>
  <c r="W48" i="1" s="1"/>
  <c r="T45" i="1"/>
  <c r="V45" i="1" s="1"/>
  <c r="S46" i="1"/>
  <c r="T46" i="1" s="1"/>
  <c r="W46" i="1" s="1"/>
  <c r="AD49" i="1"/>
  <c r="AE49" i="1" s="1"/>
  <c r="AF47" i="1"/>
  <c r="AB47" i="1" s="1"/>
  <c r="AE46" i="1"/>
  <c r="AD45" i="1"/>
  <c r="AE45" i="1" s="1"/>
  <c r="AF44" i="1"/>
  <c r="AE48" i="1"/>
  <c r="AH48" i="1" s="1"/>
  <c r="AG46" i="1"/>
  <c r="AH46" i="1"/>
  <c r="U49" i="1"/>
  <c r="U47" i="1"/>
  <c r="AF48" i="1"/>
  <c r="T47" i="1"/>
  <c r="T49" i="1"/>
  <c r="AH47" i="1"/>
  <c r="AF46" i="1"/>
  <c r="AB46" i="1" s="1"/>
  <c r="U44" i="1"/>
  <c r="AH44" i="1"/>
  <c r="T44" i="1"/>
  <c r="Q50" i="1" l="1"/>
  <c r="X52" i="1"/>
  <c r="Y52" i="1" s="1"/>
  <c r="I52" i="1" s="1"/>
  <c r="X76" i="1"/>
  <c r="Y76" i="1" s="1"/>
  <c r="I76" i="1" s="1"/>
  <c r="AB85" i="1"/>
  <c r="AB50" i="1"/>
  <c r="Q76" i="1"/>
  <c r="Q83" i="1"/>
  <c r="X63" i="1"/>
  <c r="Y63" i="1" s="1"/>
  <c r="I63" i="1" s="1"/>
  <c r="Q63" i="1"/>
  <c r="AB77" i="1"/>
  <c r="X89" i="1"/>
  <c r="Y89" i="1" s="1"/>
  <c r="I89" i="1" s="1"/>
  <c r="Q89" i="1"/>
  <c r="AB92" i="1"/>
  <c r="AB52" i="1"/>
  <c r="Q64" i="1"/>
  <c r="X68" i="1"/>
  <c r="Y68" i="1" s="1"/>
  <c r="I68" i="1" s="1"/>
  <c r="AB44" i="1"/>
  <c r="Q66" i="1"/>
  <c r="Q90" i="1"/>
  <c r="Q92" i="1"/>
  <c r="AB76" i="1"/>
  <c r="Q80" i="1"/>
  <c r="Q91" i="1"/>
  <c r="AB88" i="1"/>
  <c r="Q72" i="1"/>
  <c r="Q75" i="1"/>
  <c r="Q54" i="1"/>
  <c r="X60" i="1"/>
  <c r="Y60" i="1" s="1"/>
  <c r="I60" i="1" s="1"/>
  <c r="Q70" i="1"/>
  <c r="Q79" i="1"/>
  <c r="Q62" i="1"/>
  <c r="Q58" i="1"/>
  <c r="Q74" i="1"/>
  <c r="Q86" i="1"/>
  <c r="AB60" i="1"/>
  <c r="Q88" i="1"/>
  <c r="X78" i="1"/>
  <c r="Y78" i="1" s="1"/>
  <c r="I78" i="1" s="1"/>
  <c r="X84" i="1"/>
  <c r="Y84" i="1" s="1"/>
  <c r="I84" i="1" s="1"/>
  <c r="AI65" i="1"/>
  <c r="AJ65" i="1" s="1"/>
  <c r="J65" i="1" s="1"/>
  <c r="AI77" i="1"/>
  <c r="AJ77" i="1" s="1"/>
  <c r="J77" i="1" s="1"/>
  <c r="X62" i="1"/>
  <c r="Y62" i="1" s="1"/>
  <c r="I62" i="1" s="1"/>
  <c r="AI89" i="1"/>
  <c r="AJ89" i="1" s="1"/>
  <c r="J89" i="1" s="1"/>
  <c r="X74" i="1"/>
  <c r="Y74" i="1" s="1"/>
  <c r="I74" i="1" s="1"/>
  <c r="X86" i="1"/>
  <c r="Y86" i="1" s="1"/>
  <c r="I86" i="1" s="1"/>
  <c r="X56" i="1"/>
  <c r="Y56" i="1" s="1"/>
  <c r="I56" i="1" s="1"/>
  <c r="AI85" i="1"/>
  <c r="AJ85" i="1" s="1"/>
  <c r="J85" i="1" s="1"/>
  <c r="V48" i="1"/>
  <c r="X58" i="1"/>
  <c r="Y58" i="1" s="1"/>
  <c r="I58" i="1" s="1"/>
  <c r="AI50" i="1"/>
  <c r="AJ50" i="1" s="1"/>
  <c r="J50" i="1" s="1"/>
  <c r="AI56" i="1"/>
  <c r="AJ56" i="1" s="1"/>
  <c r="J56" i="1" s="1"/>
  <c r="X75" i="1"/>
  <c r="Y75" i="1" s="1"/>
  <c r="I75" i="1" s="1"/>
  <c r="AI69" i="1"/>
  <c r="AJ69" i="1" s="1"/>
  <c r="J69" i="1" s="1"/>
  <c r="AI81" i="1"/>
  <c r="AJ81" i="1" s="1"/>
  <c r="J81" i="1" s="1"/>
  <c r="AI57" i="1"/>
  <c r="AJ57" i="1" s="1"/>
  <c r="J57" i="1" s="1"/>
  <c r="AI61" i="1"/>
  <c r="AJ61" i="1" s="1"/>
  <c r="J61" i="1" s="1"/>
  <c r="AI73" i="1"/>
  <c r="AJ73" i="1" s="1"/>
  <c r="J73" i="1" s="1"/>
  <c r="AI53" i="1"/>
  <c r="AJ53" i="1" s="1"/>
  <c r="J53" i="1" s="1"/>
  <c r="X82" i="1"/>
  <c r="Y82" i="1" s="1"/>
  <c r="I82" i="1" s="1"/>
  <c r="X66" i="1"/>
  <c r="Y66" i="1" s="1"/>
  <c r="I66" i="1" s="1"/>
  <c r="X50" i="1"/>
  <c r="Y50" i="1" s="1"/>
  <c r="I50" i="1" s="1"/>
  <c r="X70" i="1"/>
  <c r="Y70" i="1" s="1"/>
  <c r="I70" i="1" s="1"/>
  <c r="X90" i="1"/>
  <c r="Y90" i="1" s="1"/>
  <c r="I90" i="1" s="1"/>
  <c r="X54" i="1"/>
  <c r="Y54" i="1" s="1"/>
  <c r="I54" i="1" s="1"/>
  <c r="X79" i="1"/>
  <c r="Y79" i="1" s="1"/>
  <c r="I79" i="1" s="1"/>
  <c r="X83" i="1"/>
  <c r="Y83" i="1" s="1"/>
  <c r="I83" i="1" s="1"/>
  <c r="W45" i="1"/>
  <c r="X45" i="1" s="1"/>
  <c r="Y45" i="1" s="1"/>
  <c r="I45" i="1" s="1"/>
  <c r="AI44" i="1"/>
  <c r="AJ44" i="1" s="1"/>
  <c r="J44" i="1" s="1"/>
  <c r="V46" i="1"/>
  <c r="AG45" i="1"/>
  <c r="AB45" i="1" s="1"/>
  <c r="AH45" i="1"/>
  <c r="AG49" i="1"/>
  <c r="AB49" i="1" s="1"/>
  <c r="AH49" i="1"/>
  <c r="AI47" i="1"/>
  <c r="AJ47" i="1" s="1"/>
  <c r="J47" i="1" s="1"/>
  <c r="AG48" i="1"/>
  <c r="AI48" i="1" s="1"/>
  <c r="AJ48" i="1" s="1"/>
  <c r="J48" i="1" s="1"/>
  <c r="W49" i="1"/>
  <c r="V49" i="1"/>
  <c r="Q49" i="1" s="1"/>
  <c r="W47" i="1"/>
  <c r="V47" i="1"/>
  <c r="Q47" i="1" s="1"/>
  <c r="W44" i="1"/>
  <c r="V44" i="1"/>
  <c r="Q44" i="1" s="1"/>
  <c r="AI46" i="1"/>
  <c r="AJ46" i="1" s="1"/>
  <c r="J46" i="1" s="1"/>
  <c r="Q45" i="1" l="1"/>
  <c r="AI49" i="1"/>
  <c r="AJ49" i="1" s="1"/>
  <c r="J49" i="1" s="1"/>
  <c r="X48" i="1"/>
  <c r="Y48" i="1" s="1"/>
  <c r="I48" i="1" s="1"/>
  <c r="Q48" i="1"/>
  <c r="X46" i="1"/>
  <c r="Y46" i="1" s="1"/>
  <c r="I46" i="1" s="1"/>
  <c r="Q46" i="1"/>
  <c r="AB48" i="1"/>
  <c r="AI45" i="1"/>
  <c r="AJ45" i="1" s="1"/>
  <c r="J45" i="1" s="1"/>
  <c r="X47" i="1"/>
  <c r="Y47" i="1" s="1"/>
  <c r="I47" i="1" s="1"/>
  <c r="X44" i="1"/>
  <c r="Y44" i="1" s="1"/>
  <c r="I44" i="1" s="1"/>
  <c r="X49" i="1"/>
  <c r="Y49" i="1" s="1"/>
  <c r="I49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AC43" i="1" l="1"/>
  <c r="AF43" i="1" s="1"/>
  <c r="R43" i="1"/>
  <c r="AC42" i="1"/>
  <c r="R42" i="1"/>
  <c r="U42" i="1" s="1"/>
  <c r="AC41" i="1"/>
  <c r="AF41" i="1" s="1"/>
  <c r="R41" i="1"/>
  <c r="S41" i="1" s="1"/>
  <c r="AC40" i="1"/>
  <c r="R40" i="1"/>
  <c r="U40" i="1" s="1"/>
  <c r="AC39" i="1"/>
  <c r="AF39" i="1" s="1"/>
  <c r="R39" i="1"/>
  <c r="AC38" i="1"/>
  <c r="R38" i="1"/>
  <c r="S38" i="1" s="1"/>
  <c r="AC37" i="1"/>
  <c r="AD37" i="1" s="1"/>
  <c r="R37" i="1"/>
  <c r="AE37" i="1" l="1"/>
  <c r="AH37" i="1" s="1"/>
  <c r="AF37" i="1"/>
  <c r="S40" i="1"/>
  <c r="T40" i="1" s="1"/>
  <c r="T38" i="1"/>
  <c r="W38" i="1" s="1"/>
  <c r="U38" i="1"/>
  <c r="T41" i="1"/>
  <c r="W41" i="1" s="1"/>
  <c r="U41" i="1"/>
  <c r="AD42" i="1"/>
  <c r="AE42" i="1" s="1"/>
  <c r="AF42" i="1"/>
  <c r="S43" i="1"/>
  <c r="T43" i="1" s="1"/>
  <c r="U43" i="1"/>
  <c r="AD41" i="1"/>
  <c r="AE41" i="1" s="1"/>
  <c r="S42" i="1"/>
  <c r="T42" i="1" s="1"/>
  <c r="AD43" i="1"/>
  <c r="AE43" i="1" s="1"/>
  <c r="S37" i="1"/>
  <c r="T37" i="1" s="1"/>
  <c r="U37" i="1"/>
  <c r="AD38" i="1"/>
  <c r="AE38" i="1" s="1"/>
  <c r="AF38" i="1"/>
  <c r="S39" i="1"/>
  <c r="T39" i="1" s="1"/>
  <c r="U39" i="1"/>
  <c r="AD40" i="1"/>
  <c r="AE40" i="1" s="1"/>
  <c r="AF40" i="1"/>
  <c r="AD39" i="1"/>
  <c r="AE39" i="1" s="1"/>
  <c r="V38" i="1" l="1"/>
  <c r="X38" i="1" s="1"/>
  <c r="Y38" i="1" s="1"/>
  <c r="I38" i="1" s="1"/>
  <c r="AG37" i="1"/>
  <c r="AB37" i="1" s="1"/>
  <c r="V41" i="1"/>
  <c r="Q41" i="1" s="1"/>
  <c r="AH43" i="1"/>
  <c r="AG43" i="1"/>
  <c r="AH41" i="1"/>
  <c r="AG41" i="1"/>
  <c r="V43" i="1"/>
  <c r="W43" i="1"/>
  <c r="W42" i="1"/>
  <c r="V42" i="1"/>
  <c r="AG42" i="1"/>
  <c r="AH42" i="1"/>
  <c r="V39" i="1"/>
  <c r="W39" i="1"/>
  <c r="AG38" i="1"/>
  <c r="AH38" i="1"/>
  <c r="V37" i="1"/>
  <c r="W37" i="1"/>
  <c r="AH39" i="1"/>
  <c r="AG39" i="1"/>
  <c r="AG40" i="1"/>
  <c r="AH40" i="1"/>
  <c r="W40" i="1"/>
  <c r="V40" i="1"/>
  <c r="AI37" i="1" l="1"/>
  <c r="AJ37" i="1" s="1"/>
  <c r="J37" i="1" s="1"/>
  <c r="AB43" i="1"/>
  <c r="Q40" i="1"/>
  <c r="AB39" i="1"/>
  <c r="Q42" i="1"/>
  <c r="AB41" i="1"/>
  <c r="AI40" i="1"/>
  <c r="AJ40" i="1" s="1"/>
  <c r="J40" i="1" s="1"/>
  <c r="Q37" i="1"/>
  <c r="Q43" i="1"/>
  <c r="AB42" i="1"/>
  <c r="AB40" i="1"/>
  <c r="AB38" i="1"/>
  <c r="Q39" i="1"/>
  <c r="Q38" i="1"/>
  <c r="X37" i="1"/>
  <c r="Y37" i="1" s="1"/>
  <c r="I37" i="1" s="1"/>
  <c r="X41" i="1"/>
  <c r="Y41" i="1" s="1"/>
  <c r="I41" i="1" s="1"/>
  <c r="X39" i="1"/>
  <c r="Y39" i="1" s="1"/>
  <c r="I39" i="1" s="1"/>
  <c r="AI38" i="1"/>
  <c r="AJ38" i="1" s="1"/>
  <c r="J38" i="1" s="1"/>
  <c r="X43" i="1"/>
  <c r="Y43" i="1" s="1"/>
  <c r="I43" i="1" s="1"/>
  <c r="X40" i="1"/>
  <c r="Y40" i="1" s="1"/>
  <c r="I40" i="1" s="1"/>
  <c r="AI39" i="1"/>
  <c r="AJ39" i="1" s="1"/>
  <c r="J39" i="1" s="1"/>
  <c r="X42" i="1"/>
  <c r="Y42" i="1" s="1"/>
  <c r="I42" i="1" s="1"/>
  <c r="AI41" i="1"/>
  <c r="AJ41" i="1" s="1"/>
  <c r="J41" i="1" s="1"/>
  <c r="AI43" i="1"/>
  <c r="AJ43" i="1" s="1"/>
  <c r="J43" i="1" s="1"/>
  <c r="AI42" i="1"/>
  <c r="AJ42" i="1" s="1"/>
  <c r="J42" i="1" s="1"/>
  <c r="R26" i="1" l="1"/>
  <c r="S26" i="1" s="1"/>
  <c r="AC26" i="1"/>
  <c r="AD26" i="1" s="1"/>
  <c r="R27" i="1"/>
  <c r="U27" i="1" s="1"/>
  <c r="AC27" i="1"/>
  <c r="AD27" i="1" s="1"/>
  <c r="R28" i="1"/>
  <c r="U28" i="1" s="1"/>
  <c r="AC28" i="1"/>
  <c r="AD28" i="1" s="1"/>
  <c r="R29" i="1"/>
  <c r="U29" i="1" s="1"/>
  <c r="AC29" i="1"/>
  <c r="AD29" i="1" s="1"/>
  <c r="R30" i="1"/>
  <c r="S30" i="1" s="1"/>
  <c r="AC30" i="1"/>
  <c r="AD30" i="1" s="1"/>
  <c r="R31" i="1"/>
  <c r="U31" i="1" s="1"/>
  <c r="AC31" i="1"/>
  <c r="AD31" i="1" s="1"/>
  <c r="R32" i="1"/>
  <c r="S32" i="1" s="1"/>
  <c r="AC32" i="1"/>
  <c r="AD32" i="1" s="1"/>
  <c r="R33" i="1"/>
  <c r="U33" i="1" s="1"/>
  <c r="AC33" i="1"/>
  <c r="AD33" i="1" s="1"/>
  <c r="R34" i="1"/>
  <c r="U34" i="1" s="1"/>
  <c r="AC34" i="1"/>
  <c r="AD34" i="1" s="1"/>
  <c r="R35" i="1"/>
  <c r="U35" i="1" s="1"/>
  <c r="AC35" i="1"/>
  <c r="AD35" i="1" s="1"/>
  <c r="R36" i="1"/>
  <c r="U36" i="1" s="1"/>
  <c r="AC36" i="1"/>
  <c r="AD3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U30" i="1" l="1"/>
  <c r="S28" i="1"/>
  <c r="T28" i="1" s="1"/>
  <c r="V28" i="1" s="1"/>
  <c r="U32" i="1"/>
  <c r="T32" i="1"/>
  <c r="V32" i="1" s="1"/>
  <c r="S31" i="1"/>
  <c r="T31" i="1" s="1"/>
  <c r="T30" i="1"/>
  <c r="V30" i="1" s="1"/>
  <c r="S29" i="1"/>
  <c r="T29" i="1" s="1"/>
  <c r="S27" i="1"/>
  <c r="T27" i="1" s="1"/>
  <c r="U26" i="1"/>
  <c r="S36" i="1"/>
  <c r="T36" i="1" s="1"/>
  <c r="S35" i="1"/>
  <c r="T35" i="1" s="1"/>
  <c r="S34" i="1"/>
  <c r="T34" i="1" s="1"/>
  <c r="S33" i="1"/>
  <c r="T33" i="1" s="1"/>
  <c r="T26" i="1"/>
  <c r="W26" i="1" s="1"/>
  <c r="AE35" i="1"/>
  <c r="AH35" i="1" s="1"/>
  <c r="AE33" i="1"/>
  <c r="AH33" i="1" s="1"/>
  <c r="AE31" i="1"/>
  <c r="AG31" i="1" s="1"/>
  <c r="AE29" i="1"/>
  <c r="AG29" i="1" s="1"/>
  <c r="AE27" i="1"/>
  <c r="AH27" i="1" s="1"/>
  <c r="AE36" i="1"/>
  <c r="AE34" i="1"/>
  <c r="AG34" i="1" s="1"/>
  <c r="AE32" i="1"/>
  <c r="AG32" i="1" s="1"/>
  <c r="AE30" i="1"/>
  <c r="AG30" i="1" s="1"/>
  <c r="AE28" i="1"/>
  <c r="AG28" i="1" s="1"/>
  <c r="AE26" i="1"/>
  <c r="AG26" i="1" s="1"/>
  <c r="AF36" i="1"/>
  <c r="AF35" i="1"/>
  <c r="AF34" i="1"/>
  <c r="AF33" i="1"/>
  <c r="AF32" i="1"/>
  <c r="AF31" i="1"/>
  <c r="AF30" i="1"/>
  <c r="AF29" i="1"/>
  <c r="AF28" i="1"/>
  <c r="AF27" i="1"/>
  <c r="AF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R7" i="1"/>
  <c r="R8" i="1"/>
  <c r="U8" i="1" s="1"/>
  <c r="R9" i="1"/>
  <c r="R10" i="1"/>
  <c r="U10" i="1" s="1"/>
  <c r="R11" i="1"/>
  <c r="R12" i="1"/>
  <c r="U12" i="1" s="1"/>
  <c r="R13" i="1"/>
  <c r="R14" i="1"/>
  <c r="U14" i="1" s="1"/>
  <c r="R15" i="1"/>
  <c r="R16" i="1"/>
  <c r="U16" i="1" s="1"/>
  <c r="R17" i="1"/>
  <c r="R18" i="1"/>
  <c r="U18" i="1" s="1"/>
  <c r="R19" i="1"/>
  <c r="R20" i="1"/>
  <c r="R21" i="1"/>
  <c r="R22" i="1"/>
  <c r="R23" i="1"/>
  <c r="R24" i="1"/>
  <c r="R25" i="1"/>
  <c r="AG33" i="1" l="1"/>
  <c r="AB33" i="1" s="1"/>
  <c r="AH31" i="1"/>
  <c r="AI31" i="1" s="1"/>
  <c r="AJ31" i="1" s="1"/>
  <c r="J31" i="1" s="1"/>
  <c r="W30" i="1"/>
  <c r="Q30" i="1" s="1"/>
  <c r="V26" i="1"/>
  <c r="X26" i="1" s="1"/>
  <c r="Y26" i="1" s="1"/>
  <c r="I26" i="1" s="1"/>
  <c r="AG27" i="1"/>
  <c r="AB27" i="1" s="1"/>
  <c r="AG35" i="1"/>
  <c r="AB35" i="1" s="1"/>
  <c r="AH30" i="1"/>
  <c r="AI30" i="1" s="1"/>
  <c r="AJ30" i="1" s="1"/>
  <c r="J30" i="1" s="1"/>
  <c r="AH28" i="1"/>
  <c r="AB28" i="1" s="1"/>
  <c r="W29" i="1"/>
  <c r="V29" i="1"/>
  <c r="W28" i="1"/>
  <c r="X28" i="1" s="1"/>
  <c r="Y28" i="1" s="1"/>
  <c r="I28" i="1" s="1"/>
  <c r="AH29" i="1"/>
  <c r="AI29" i="1" s="1"/>
  <c r="AJ29" i="1" s="1"/>
  <c r="J29" i="1" s="1"/>
  <c r="W32" i="1"/>
  <c r="X32" i="1" s="1"/>
  <c r="Y32" i="1" s="1"/>
  <c r="I32" i="1" s="1"/>
  <c r="AH26" i="1"/>
  <c r="AI26" i="1" s="1"/>
  <c r="AJ26" i="1" s="1"/>
  <c r="J26" i="1" s="1"/>
  <c r="AH32" i="1"/>
  <c r="AB32" i="1" s="1"/>
  <c r="AH34" i="1"/>
  <c r="AB34" i="1" s="1"/>
  <c r="V27" i="1"/>
  <c r="W27" i="1"/>
  <c r="W31" i="1"/>
  <c r="V31" i="1"/>
  <c r="Q32" i="1"/>
  <c r="V34" i="1"/>
  <c r="W34" i="1"/>
  <c r="V33" i="1"/>
  <c r="W33" i="1"/>
  <c r="V35" i="1"/>
  <c r="W35" i="1"/>
  <c r="V36" i="1"/>
  <c r="W36" i="1"/>
  <c r="S19" i="1"/>
  <c r="T19" i="1" s="1"/>
  <c r="S17" i="1"/>
  <c r="T17" i="1" s="1"/>
  <c r="S15" i="1"/>
  <c r="T15" i="1" s="1"/>
  <c r="AF8" i="1"/>
  <c r="AF10" i="1"/>
  <c r="AF12" i="1"/>
  <c r="AF14" i="1"/>
  <c r="S25" i="1"/>
  <c r="T25" i="1" s="1"/>
  <c r="U24" i="1"/>
  <c r="S23" i="1"/>
  <c r="T23" i="1" s="1"/>
  <c r="U22" i="1"/>
  <c r="S21" i="1"/>
  <c r="T21" i="1" s="1"/>
  <c r="U20" i="1"/>
  <c r="S24" i="1"/>
  <c r="T24" i="1" s="1"/>
  <c r="S22" i="1"/>
  <c r="T22" i="1" s="1"/>
  <c r="S20" i="1"/>
  <c r="T20" i="1" s="1"/>
  <c r="S18" i="1"/>
  <c r="T18" i="1" s="1"/>
  <c r="S16" i="1"/>
  <c r="T16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AH36" i="1"/>
  <c r="AG36" i="1"/>
  <c r="AF16" i="1"/>
  <c r="AF18" i="1"/>
  <c r="AF20" i="1"/>
  <c r="AF22" i="1"/>
  <c r="AF24" i="1"/>
  <c r="U7" i="1"/>
  <c r="AD16" i="1"/>
  <c r="AE16" i="1" s="1"/>
  <c r="AD18" i="1"/>
  <c r="AE18" i="1" s="1"/>
  <c r="AD20" i="1"/>
  <c r="AE20" i="1" s="1"/>
  <c r="AD22" i="1"/>
  <c r="AE22" i="1" s="1"/>
  <c r="AD24" i="1"/>
  <c r="AE24" i="1" s="1"/>
  <c r="AD7" i="1"/>
  <c r="AE7" i="1" s="1"/>
  <c r="AF7" i="1"/>
  <c r="AD9" i="1"/>
  <c r="AE9" i="1" s="1"/>
  <c r="AF9" i="1"/>
  <c r="AD11" i="1"/>
  <c r="AE11" i="1" s="1"/>
  <c r="AF11" i="1"/>
  <c r="AD13" i="1"/>
  <c r="AE13" i="1" s="1"/>
  <c r="AF13" i="1"/>
  <c r="AD15" i="1"/>
  <c r="AE15" i="1" s="1"/>
  <c r="AF15" i="1"/>
  <c r="AD17" i="1"/>
  <c r="AE17" i="1" s="1"/>
  <c r="AF17" i="1"/>
  <c r="AD19" i="1"/>
  <c r="AE19" i="1" s="1"/>
  <c r="AF19" i="1"/>
  <c r="AD21" i="1"/>
  <c r="AE21" i="1" s="1"/>
  <c r="AF21" i="1"/>
  <c r="AD23" i="1"/>
  <c r="AE23" i="1" s="1"/>
  <c r="AF23" i="1"/>
  <c r="AD25" i="1"/>
  <c r="AE25" i="1" s="1"/>
  <c r="AF25" i="1"/>
  <c r="AD8" i="1"/>
  <c r="AE8" i="1" s="1"/>
  <c r="AD10" i="1"/>
  <c r="AE10" i="1" s="1"/>
  <c r="AD12" i="1"/>
  <c r="AE12" i="1" s="1"/>
  <c r="AD14" i="1"/>
  <c r="AE14" i="1" s="1"/>
  <c r="U25" i="1"/>
  <c r="U23" i="1"/>
  <c r="U21" i="1"/>
  <c r="U19" i="1"/>
  <c r="U17" i="1"/>
  <c r="U15" i="1"/>
  <c r="U13" i="1"/>
  <c r="U11" i="1"/>
  <c r="U9" i="1"/>
  <c r="AI27" i="1" l="1"/>
  <c r="AJ27" i="1" s="1"/>
  <c r="J27" i="1" s="1"/>
  <c r="X30" i="1"/>
  <c r="Y30" i="1" s="1"/>
  <c r="I30" i="1" s="1"/>
  <c r="AB36" i="1"/>
  <c r="AI35" i="1"/>
  <c r="AJ35" i="1" s="1"/>
  <c r="J35" i="1" s="1"/>
  <c r="AB31" i="1"/>
  <c r="Q26" i="1"/>
  <c r="Q36" i="1"/>
  <c r="Q35" i="1"/>
  <c r="AI34" i="1"/>
  <c r="AJ34" i="1" s="1"/>
  <c r="J34" i="1" s="1"/>
  <c r="X34" i="1"/>
  <c r="Y34" i="1" s="1"/>
  <c r="I34" i="1" s="1"/>
  <c r="Q34" i="1"/>
  <c r="AI33" i="1"/>
  <c r="AJ33" i="1" s="1"/>
  <c r="J33" i="1" s="1"/>
  <c r="Q33" i="1"/>
  <c r="AB30" i="1"/>
  <c r="AI28" i="1"/>
  <c r="AJ28" i="1" s="1"/>
  <c r="J28" i="1" s="1"/>
  <c r="AI32" i="1"/>
  <c r="AJ32" i="1" s="1"/>
  <c r="J32" i="1" s="1"/>
  <c r="X31" i="1"/>
  <c r="Y31" i="1" s="1"/>
  <c r="I31" i="1" s="1"/>
  <c r="Q29" i="1"/>
  <c r="X29" i="1"/>
  <c r="Y29" i="1" s="1"/>
  <c r="I29" i="1" s="1"/>
  <c r="X35" i="1"/>
  <c r="Y35" i="1" s="1"/>
  <c r="I35" i="1" s="1"/>
  <c r="Q28" i="1"/>
  <c r="X36" i="1"/>
  <c r="Y36" i="1" s="1"/>
  <c r="I36" i="1" s="1"/>
  <c r="X33" i="1"/>
  <c r="Y33" i="1" s="1"/>
  <c r="I33" i="1" s="1"/>
  <c r="AB26" i="1"/>
  <c r="AB29" i="1"/>
  <c r="X27" i="1"/>
  <c r="Y27" i="1" s="1"/>
  <c r="I27" i="1" s="1"/>
  <c r="Q31" i="1"/>
  <c r="V21" i="1"/>
  <c r="W21" i="1"/>
  <c r="Q27" i="1"/>
  <c r="W15" i="1"/>
  <c r="V15" i="1"/>
  <c r="W11" i="1"/>
  <c r="V11" i="1"/>
  <c r="W25" i="1"/>
  <c r="V25" i="1"/>
  <c r="W19" i="1"/>
  <c r="V19" i="1"/>
  <c r="W18" i="1"/>
  <c r="V18" i="1"/>
  <c r="W17" i="1"/>
  <c r="V17" i="1"/>
  <c r="W8" i="1"/>
  <c r="V8" i="1"/>
  <c r="W10" i="1"/>
  <c r="V10" i="1"/>
  <c r="V13" i="1"/>
  <c r="W13" i="1"/>
  <c r="V16" i="1"/>
  <c r="W16" i="1"/>
  <c r="V20" i="1"/>
  <c r="W20" i="1"/>
  <c r="V24" i="1"/>
  <c r="W24" i="1"/>
  <c r="V23" i="1"/>
  <c r="W23" i="1"/>
  <c r="V7" i="1"/>
  <c r="W7" i="1"/>
  <c r="V9" i="1"/>
  <c r="W9" i="1"/>
  <c r="W12" i="1"/>
  <c r="V12" i="1"/>
  <c r="V14" i="1"/>
  <c r="W14" i="1"/>
  <c r="W22" i="1"/>
  <c r="V22" i="1"/>
  <c r="AI36" i="1"/>
  <c r="AJ36" i="1" s="1"/>
  <c r="J36" i="1" s="1"/>
  <c r="AG24" i="1"/>
  <c r="AH24" i="1"/>
  <c r="AG20" i="1"/>
  <c r="AH20" i="1"/>
  <c r="AG16" i="1"/>
  <c r="AH16" i="1"/>
  <c r="AG22" i="1"/>
  <c r="AH22" i="1"/>
  <c r="AG18" i="1"/>
  <c r="AH18" i="1"/>
  <c r="AH8" i="1"/>
  <c r="AG8" i="1"/>
  <c r="AG25" i="1"/>
  <c r="AH25" i="1"/>
  <c r="AG21" i="1"/>
  <c r="AH21" i="1"/>
  <c r="AG17" i="1"/>
  <c r="AH17" i="1"/>
  <c r="AG13" i="1"/>
  <c r="AH13" i="1"/>
  <c r="AG11" i="1"/>
  <c r="AH11" i="1"/>
  <c r="AG9" i="1"/>
  <c r="AH9" i="1"/>
  <c r="AH14" i="1"/>
  <c r="AG14" i="1"/>
  <c r="AH10" i="1"/>
  <c r="AG10" i="1"/>
  <c r="AH12" i="1"/>
  <c r="AG12" i="1"/>
  <c r="AG23" i="1"/>
  <c r="AH23" i="1"/>
  <c r="AG19" i="1"/>
  <c r="AH19" i="1"/>
  <c r="AG15" i="1"/>
  <c r="AH15" i="1"/>
  <c r="AG7" i="1"/>
  <c r="AH7" i="1"/>
  <c r="Q12" i="1" l="1"/>
  <c r="X21" i="1"/>
  <c r="Y21" i="1" s="1"/>
  <c r="I21" i="1" s="1"/>
  <c r="AB9" i="1"/>
  <c r="Q25" i="1"/>
  <c r="Q21" i="1"/>
  <c r="X12" i="1"/>
  <c r="Y12" i="1" s="1"/>
  <c r="I12" i="1" s="1"/>
  <c r="Q17" i="1"/>
  <c r="Q11" i="1"/>
  <c r="X17" i="1"/>
  <c r="Y17" i="1" s="1"/>
  <c r="I17" i="1" s="1"/>
  <c r="AI20" i="1"/>
  <c r="AJ20" i="1" s="1"/>
  <c r="J20" i="1" s="1"/>
  <c r="X9" i="1"/>
  <c r="Y9" i="1" s="1"/>
  <c r="I9" i="1" s="1"/>
  <c r="X8" i="1"/>
  <c r="Y8" i="1" s="1"/>
  <c r="I8" i="1" s="1"/>
  <c r="X15" i="1"/>
  <c r="Y15" i="1" s="1"/>
  <c r="I15" i="1" s="1"/>
  <c r="X19" i="1"/>
  <c r="Y19" i="1" s="1"/>
  <c r="I19" i="1" s="1"/>
  <c r="X14" i="1"/>
  <c r="Y14" i="1" s="1"/>
  <c r="I14" i="1" s="1"/>
  <c r="Q9" i="1"/>
  <c r="X23" i="1"/>
  <c r="Y23" i="1" s="1"/>
  <c r="I23" i="1" s="1"/>
  <c r="X13" i="1"/>
  <c r="Y13" i="1" s="1"/>
  <c r="I13" i="1" s="1"/>
  <c r="Q18" i="1"/>
  <c r="Q13" i="1"/>
  <c r="AB11" i="1"/>
  <c r="AB22" i="1"/>
  <c r="AB16" i="1"/>
  <c r="AB24" i="1"/>
  <c r="X18" i="1"/>
  <c r="Y18" i="1" s="1"/>
  <c r="I18" i="1" s="1"/>
  <c r="Q14" i="1"/>
  <c r="Q23" i="1"/>
  <c r="Q20" i="1"/>
  <c r="Q8" i="1"/>
  <c r="Q19" i="1"/>
  <c r="Q15" i="1"/>
  <c r="AB13" i="1"/>
  <c r="AB21" i="1"/>
  <c r="AB20" i="1"/>
  <c r="Q7" i="1"/>
  <c r="Q10" i="1"/>
  <c r="AB15" i="1"/>
  <c r="AB19" i="1"/>
  <c r="AB23" i="1"/>
  <c r="AB17" i="1"/>
  <c r="AB25" i="1"/>
  <c r="AB18" i="1"/>
  <c r="Q22" i="1"/>
  <c r="X11" i="1"/>
  <c r="Y11" i="1" s="1"/>
  <c r="I11" i="1" s="1"/>
  <c r="AI15" i="1"/>
  <c r="AJ15" i="1" s="1"/>
  <c r="J15" i="1" s="1"/>
  <c r="X10" i="1"/>
  <c r="Y10" i="1" s="1"/>
  <c r="I10" i="1" s="1"/>
  <c r="X25" i="1"/>
  <c r="Y25" i="1" s="1"/>
  <c r="I25" i="1" s="1"/>
  <c r="X24" i="1"/>
  <c r="Y24" i="1" s="1"/>
  <c r="I24" i="1" s="1"/>
  <c r="Q24" i="1"/>
  <c r="AI23" i="1"/>
  <c r="AJ23" i="1" s="1"/>
  <c r="J23" i="1" s="1"/>
  <c r="X20" i="1"/>
  <c r="Y20" i="1" s="1"/>
  <c r="I20" i="1" s="1"/>
  <c r="X16" i="1"/>
  <c r="Y16" i="1" s="1"/>
  <c r="I16" i="1" s="1"/>
  <c r="Q16" i="1"/>
  <c r="X7" i="1"/>
  <c r="X22" i="1"/>
  <c r="Y22" i="1" s="1"/>
  <c r="I22" i="1" s="1"/>
  <c r="AB7" i="1"/>
  <c r="AI19" i="1"/>
  <c r="AJ19" i="1" s="1"/>
  <c r="J19" i="1" s="1"/>
  <c r="AI18" i="1"/>
  <c r="AJ18" i="1" s="1"/>
  <c r="J18" i="1" s="1"/>
  <c r="AI22" i="1"/>
  <c r="AJ22" i="1" s="1"/>
  <c r="J22" i="1" s="1"/>
  <c r="AI16" i="1"/>
  <c r="AJ16" i="1" s="1"/>
  <c r="J16" i="1" s="1"/>
  <c r="AI24" i="1"/>
  <c r="AJ24" i="1" s="1"/>
  <c r="J24" i="1" s="1"/>
  <c r="AI7" i="1"/>
  <c r="AJ7" i="1" s="1"/>
  <c r="J7" i="1" s="1"/>
  <c r="AI9" i="1"/>
  <c r="AJ9" i="1" s="1"/>
  <c r="J9" i="1" s="1"/>
  <c r="AI11" i="1"/>
  <c r="AJ11" i="1" s="1"/>
  <c r="J11" i="1" s="1"/>
  <c r="AI13" i="1"/>
  <c r="AJ13" i="1" s="1"/>
  <c r="J13" i="1" s="1"/>
  <c r="AI17" i="1"/>
  <c r="AJ17" i="1" s="1"/>
  <c r="J17" i="1" s="1"/>
  <c r="AI21" i="1"/>
  <c r="AJ21" i="1" s="1"/>
  <c r="J21" i="1" s="1"/>
  <c r="AI25" i="1"/>
  <c r="AJ25" i="1" s="1"/>
  <c r="J25" i="1" s="1"/>
  <c r="AI10" i="1"/>
  <c r="AJ10" i="1" s="1"/>
  <c r="J10" i="1" s="1"/>
  <c r="AB10" i="1"/>
  <c r="AI12" i="1"/>
  <c r="AJ12" i="1" s="1"/>
  <c r="J12" i="1" s="1"/>
  <c r="AB12" i="1"/>
  <c r="AI14" i="1"/>
  <c r="AJ14" i="1" s="1"/>
  <c r="J14" i="1" s="1"/>
  <c r="AB14" i="1"/>
  <c r="AI8" i="1"/>
  <c r="AJ8" i="1" s="1"/>
  <c r="J8" i="1" s="1"/>
  <c r="AB8" i="1"/>
  <c r="Y7" i="1" l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k-orita</author>
  </authors>
  <commentList>
    <comment ref="F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</commentList>
</comments>
</file>

<file path=xl/sharedStrings.xml><?xml version="1.0" encoding="utf-8"?>
<sst xmlns="http://schemas.openxmlformats.org/spreadsheetml/2006/main" count="736" uniqueCount="213">
  <si>
    <t>空間放射線量率測定表</t>
    <rPh sb="0" eb="2">
      <t>クウカン</t>
    </rPh>
    <rPh sb="2" eb="5">
      <t>ホウシャセン</t>
    </rPh>
    <rPh sb="5" eb="6">
      <t>リョウ</t>
    </rPh>
    <rPh sb="6" eb="7">
      <t>リツ</t>
    </rPh>
    <rPh sb="7" eb="9">
      <t>ソクテイ</t>
    </rPh>
    <rPh sb="9" eb="10">
      <t>ヒョウ</t>
    </rPh>
    <phoneticPr fontId="1"/>
  </si>
  <si>
    <t>測定日</t>
    <rPh sb="0" eb="2">
      <t>ソクテイ</t>
    </rPh>
    <rPh sb="2" eb="3">
      <t>ビ</t>
    </rPh>
    <phoneticPr fontId="1"/>
  </si>
  <si>
    <t>μSv/h</t>
    <phoneticPr fontId="1"/>
  </si>
  <si>
    <t>備　　考</t>
    <rPh sb="0" eb="1">
      <t>ビ</t>
    </rPh>
    <rPh sb="3" eb="4">
      <t>コウ</t>
    </rPh>
    <phoneticPr fontId="1"/>
  </si>
  <si>
    <t>位置</t>
    <rPh sb="0" eb="2">
      <t>イチ</t>
    </rPh>
    <phoneticPr fontId="1"/>
  </si>
  <si>
    <t>V(確認)</t>
    <rPh sb="2" eb="4">
      <t>カクニン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</si>
  <si>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</si>
  <si>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</si>
  <si>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</si>
  <si>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調整度</t>
    <rPh sb="0" eb="2">
      <t>チョウセイ</t>
    </rPh>
    <rPh sb="2" eb="3">
      <t>ド</t>
    </rPh>
    <phoneticPr fontId="5"/>
  </si>
  <si>
    <t>調整分</t>
    <rPh sb="0" eb="2">
      <t>チョウセイ</t>
    </rPh>
    <rPh sb="2" eb="3">
      <t>フン</t>
    </rPh>
    <phoneticPr fontId="5"/>
  </si>
  <si>
    <t>調整秒</t>
    <rPh sb="0" eb="2">
      <t>チョウセイ</t>
    </rPh>
    <rPh sb="2" eb="3">
      <t>ビョウ</t>
    </rPh>
    <phoneticPr fontId="5"/>
  </si>
  <si>
    <t>角度変換</t>
    <rPh sb="0" eb="2">
      <t>カクド</t>
    </rPh>
    <rPh sb="2" eb="4">
      <t>ヘンカン</t>
    </rPh>
    <phoneticPr fontId="7"/>
  </si>
  <si>
    <t>rad</t>
    <phoneticPr fontId="7"/>
  </si>
  <si>
    <t>緯度</t>
    <rPh sb="0" eb="2">
      <t>イド</t>
    </rPh>
    <phoneticPr fontId="1"/>
  </si>
  <si>
    <t>経度</t>
    <rPh sb="0" eb="2">
      <t>ケイド</t>
    </rPh>
    <phoneticPr fontId="1"/>
  </si>
  <si>
    <t>緯度
(度.分秒)</t>
    <rPh sb="0" eb="2">
      <t>イド</t>
    </rPh>
    <rPh sb="4" eb="5">
      <t>ド</t>
    </rPh>
    <rPh sb="6" eb="7">
      <t>フン</t>
    </rPh>
    <rPh sb="7" eb="8">
      <t>ビョウ</t>
    </rPh>
    <phoneticPr fontId="5"/>
  </si>
  <si>
    <t>入力欄</t>
    <rPh sb="0" eb="2">
      <t>ニュウリョク</t>
    </rPh>
    <rPh sb="2" eb="3">
      <t>ラン</t>
    </rPh>
    <phoneticPr fontId="1"/>
  </si>
  <si>
    <t>経度
(度.分秒)</t>
    <rPh sb="0" eb="2">
      <t>ケイド</t>
    </rPh>
    <rPh sb="4" eb="5">
      <t>ド</t>
    </rPh>
    <rPh sb="6" eb="7">
      <t>フン</t>
    </rPh>
    <rPh sb="7" eb="8">
      <t>ビョウ</t>
    </rPh>
    <phoneticPr fontId="5"/>
  </si>
  <si>
    <t>緯度計算用</t>
    <rPh sb="0" eb="2">
      <t>イド</t>
    </rPh>
    <rPh sb="2" eb="5">
      <t>ケイサンヨウ</t>
    </rPh>
    <phoneticPr fontId="5"/>
  </si>
  <si>
    <t>経度計算用</t>
    <rPh sb="0" eb="2">
      <t>ケイド</t>
    </rPh>
    <rPh sb="2" eb="5">
      <t>ケイサンヨウ</t>
    </rPh>
    <phoneticPr fontId="5"/>
  </si>
  <si>
    <t>平均</t>
    <rPh sb="0" eb="2">
      <t>ヘイキン</t>
    </rPh>
    <phoneticPr fontId="1"/>
  </si>
  <si>
    <t>(1)</t>
    <phoneticPr fontId="1"/>
  </si>
  <si>
    <t>(2)</t>
    <phoneticPr fontId="1"/>
  </si>
  <si>
    <t>(3)</t>
    <phoneticPr fontId="1"/>
  </si>
  <si>
    <t>測定者</t>
    <rPh sb="0" eb="2">
      <t>ソクテイ</t>
    </rPh>
    <rPh sb="2" eb="3">
      <t>シャ</t>
    </rPh>
    <phoneticPr fontId="1"/>
  </si>
  <si>
    <t>測定高</t>
    <rPh sb="0" eb="2">
      <t>ソクテイ</t>
    </rPh>
    <rPh sb="2" eb="3">
      <t>タカ</t>
    </rPh>
    <phoneticPr fontId="1"/>
  </si>
  <si>
    <t>1m</t>
    <phoneticPr fontId="1"/>
  </si>
  <si>
    <t>測定場所</t>
    <rPh sb="0" eb="2">
      <t>ソクテイ</t>
    </rPh>
    <rPh sb="2" eb="4">
      <t>バショ</t>
    </rPh>
    <phoneticPr fontId="1"/>
  </si>
  <si>
    <t>測定機器</t>
    <rPh sb="0" eb="2">
      <t>ソクテイ</t>
    </rPh>
    <rPh sb="2" eb="4">
      <t>キキ</t>
    </rPh>
    <phoneticPr fontId="1"/>
  </si>
  <si>
    <t>黄色セルに入力する</t>
    <rPh sb="0" eb="2">
      <t>キイロ</t>
    </rPh>
    <rPh sb="5" eb="7">
      <t>ニュウリョク</t>
    </rPh>
    <phoneticPr fontId="1"/>
  </si>
  <si>
    <t>測定点
(No.)</t>
    <rPh sb="0" eb="2">
      <t>ソクテイ</t>
    </rPh>
    <rPh sb="2" eb="3">
      <t>テン</t>
    </rPh>
    <phoneticPr fontId="1"/>
  </si>
  <si>
    <t>PA-1100 (HORIBA)</t>
    <phoneticPr fontId="1"/>
  </si>
  <si>
    <t>No.1,  37.324732,  140.395790,    0.000, WGS84, 16:54:55 2019/10/11, , , 901001,  37.5464779,  140.6660833</t>
  </si>
  <si>
    <t>No.10,  37.324478,  140.400310,    0.000, WGS84, 16:54:55 2019/10/11, , , 901001,  37.5457710,  140.6675286</t>
  </si>
  <si>
    <t>No.11,  37.324346,  140.400545,    0.000, WGS84, 16:54:55 2019/10/11, , , 901001,  37.5454056,  140.6681808</t>
  </si>
  <si>
    <t>No.12,  37.324492,  140.400735,    0.000, WGS84, 16:54:55 2019/10/11, , , 901001,  37.5458124,  140.6687088</t>
  </si>
  <si>
    <t>No.13,  37.324350,  140.400953,    0.000, WGS84, 16:54:55 2019/10/11, , , 901001,  37.5454162,  140.6693138</t>
  </si>
  <si>
    <t>No.14,  37.324508,  140.401115,    0.000, WGS84, 16:54:55 2019/10/11, , , 901001,  37.5458547,  140.6697640</t>
  </si>
  <si>
    <t>No.15,  37.324327,  140.401363,    0.000, WGS84, 16:54:55 2019/10/11, , , 901001,  37.5453522,  140.6704537</t>
  </si>
  <si>
    <t>No.16,  37.324485,  140.401542,    0.000, WGS84, 16:54:55 2019/10/11, , , 901001,  37.5457903,  140.6709508</t>
  </si>
  <si>
    <t>No.17,  37.324351,  140.401807,    0.000, WGS84, 16:54:55 2019/10/11, , , 901001,  37.5454187,  140.6716869</t>
  </si>
  <si>
    <t>No.18,  37.324021,  140.400541,    0.000, WGS84, 16:54:55 2019/10/11, , , 901001,  37.5445020,  140.6681697</t>
  </si>
  <si>
    <t>No.19,  37.324177,  140.400720,    0.000, WGS84, 16:54:55 2019/10/11, , , 901001,  37.5449356,  140.6686678</t>
  </si>
  <si>
    <t>No.2,  37.324695,  140.400273,    0.000, WGS84, 16:54:55 2019/10/11, , , 901001,  37.5463751,  140.6674260</t>
  </si>
  <si>
    <t>No.20,  37.324021,  140.400969,    0.000, WGS84, 16:54:55 2019/10/11, , , 901001,  37.5445015,  140.6693583</t>
  </si>
  <si>
    <t>No.21,  37.324187,  140.401134,    0.000, WGS84, 16:54:55 2019/10/11, , , 901001,  37.5449648,  140.6698166</t>
  </si>
  <si>
    <t>No.22,  37.324024,  140.401371,    0.000, WGS84, 16:54:55 2019/10/11, , , 901001,  37.5445122,  140.6704756</t>
  </si>
  <si>
    <t>No.23,  37.324162,  140.401539,    0.000, WGS84, 16:54:55 2019/10/11, , , 901001,  37.5448946,  140.6709408</t>
  </si>
  <si>
    <t>No.24,  37.324015,  140.401770,    0.000, WGS84, 16:54:55 2019/10/11, , , 901001,  37.5444857,  140.6715847</t>
  </si>
  <si>
    <t>No.25,  37.324173,  140.401944,    0.000, WGS84, 16:54:55 2019/10/11, , , 901001,  37.5449239,  140.6720661</t>
  </si>
  <si>
    <t>No.26,  37.324005,  140.402164,    0.000, WGS84, 16:54:55 2019/10/11, , , 901001,  37.5444593,  140.6726781</t>
  </si>
  <si>
    <t>No.27,  37.324128,  140.402301,    0.000, WGS84, 16:54:55 2019/10/11, , , 901001,  37.5447987,  140.6730569</t>
  </si>
  <si>
    <t>No.28,  37.324000,  140.402604,    0.000, WGS84, 16:54:55 2019/10/11, , , 901001,  37.5444443,  140.6739006</t>
  </si>
  <si>
    <t>No.29,  37.323839,  140.400715,    0.000, WGS84, 16:54:55 2019/10/11, , , 901001,  37.5439964,  140.6686534</t>
  </si>
  <si>
    <t>No.3,  37.324669,  140.400532,    0.000, WGS84, 16:54:55 2019/10/11, , , 901001,  37.5463016,  140.6681440</t>
  </si>
  <si>
    <t>No.30,  37.323698,  140.400950,    0.000, WGS84, 16:54:55 2019/10/11, , , 901001,  37.5436061,  140.6693053</t>
  </si>
  <si>
    <t>No.31,  37.323849,  140.401106,    0.000, WGS84, 16:54:55 2019/10/11, , , 901001,  37.5440260,  140.6697397</t>
  </si>
  <si>
    <t>No.32,  37.323691,  140.401383,    0.000, WGS84, 16:54:55 2019/10/11, , , 901001,  37.5435851,  140.6705082</t>
  </si>
  <si>
    <t>No.33,  37.323840,  140.401511,    0.000, WGS84, 16:54:55 2019/10/11, , , 901001,  37.5439994,  140.6708644</t>
  </si>
  <si>
    <t>No.34,  37.323672,  140.401762,    0.000, WGS84, 16:54:55 2019/10/11, , , 901001,  37.5435341,  140.6715623</t>
  </si>
  <si>
    <t>No.35,  37.323841,  140.401953,    0.000, WGS84, 16:54:55 2019/10/11, , , 901001,  37.5440031,  140.6720910</t>
  </si>
  <si>
    <t>No.36,  37.323676,  140.402179,    0.000, WGS84, 16:54:55 2019/10/11, , , 901001,  37.5435445,  140.6727187</t>
  </si>
  <si>
    <t>No.37,  37.323847,  140.402358,    0.000, WGS84, 16:54:55 2019/10/11, , , 901001,  37.5440200,  140.6732162</t>
  </si>
  <si>
    <t>No.38,  37.323675,  140.402572,    0.000, WGS84, 16:54:55 2019/10/11, , , 901001,  37.5435430,  140.6738124</t>
  </si>
  <si>
    <t>No.39,  37.323808,  140.402765,    0.000, WGS84, 16:54:55 2019/10/11, , , 901001,  37.5439124,  140.6743478</t>
  </si>
  <si>
    <t>No.4,  37.324788,  140.400716,    0.000, WGS84, 16:54:55 2019/10/11, , , 901001,  37.5466339,  140.6686555</t>
  </si>
  <si>
    <t>No.40,  37.323693,  140.402995,    0.000, WGS84, 16:54:55 2019/10/11, , , 901001,  37.5435906,  140.6749848</t>
  </si>
  <si>
    <t>No.41,  37.323842,  140.403151,    0.000, WGS84, 16:54:55 2019/10/11, , , 901001,  37.5440043,  140.6754191</t>
  </si>
  <si>
    <t>No.42,  37.323663,  140.403391,    0.000, WGS84, 16:54:55 2019/10/11, , , 901001,  37.5435081,  140.6760854</t>
  </si>
  <si>
    <t>No.43,  37.323852,  140.403573,    0.000, WGS84, 16:54:55 2019/10/11, , , 901001,  37.5440332,  140.6765913</t>
  </si>
  <si>
    <t>No.44,  37.323676,  140.403807,    0.000, WGS84, 16:54:55 2019/10/11, , , 901001,  37.5435434,  140.6772421</t>
  </si>
  <si>
    <t>No.45,  37.323856,  140.403984,    0.000, WGS84, 16:54:55 2019/10/11, , , 901001,  37.5440438,  140.6777321</t>
  </si>
  <si>
    <t>No.46,  37.323675,  140.404223,    0.000, WGS84, 16:54:55 2019/10/11, , , 901001,  37.5435413,  140.6783983</t>
  </si>
  <si>
    <t>No.47,  37.323804,  140.404374,    0.000, WGS84, 16:54:55 2019/10/11, , , 901001,  37.5438991,  140.6788164</t>
  </si>
  <si>
    <t>No.48,  37.323672,  140.404597,    0.000, WGS84, 16:54:55 2019/10/11, , , 901001,  37.5435339,  140.6794373</t>
  </si>
  <si>
    <t>No.49,  37.323631,  140.405081,    0.000, WGS84, 16:54:55 2019/10/11, , , 901001,  37.5434185,  140.6807797</t>
  </si>
  <si>
    <t>No.5,  37.324675,  140.400957,    0.000, WGS84, 16:54:55 2019/10/11, , , 901001,  37.5463181,  140.6693239</t>
  </si>
  <si>
    <t>No.50,  37.323511,  140.401077,    0.000, WGS84, 16:54:55 2019/10/11, , , 901001,  37.5430872,  140.6696589</t>
  </si>
  <si>
    <t>No.51,  37.323404,  140.401343,    0.000, WGS84, 16:54:55 2019/10/11, , , 901001,  37.5427896,  140.6703977</t>
  </si>
  <si>
    <t>No.52,  37.323519,  140.401527,    0.000, WGS84, 16:54:55 2019/10/11, , , 901001,  37.5431095,  140.6709091</t>
  </si>
  <si>
    <t>No.53,  37.323379,  140.401768,    0.000, WGS84, 16:54:55 2019/10/11, , , 901001,  37.5427191,  140.6715766</t>
  </si>
  <si>
    <t>No.54,  37.323517,  140.401935,    0.000, WGS84, 16:54:55 2019/10/11, , , 901001,  37.5431014,  140.6720418</t>
  </si>
  <si>
    <t>No.55,  37.323394,  140.402097,    0.000, WGS84, 16:54:55 2019/10/11, , , 901001,  37.5427623,  140.6724911</t>
  </si>
  <si>
    <t>No.56,  37.323491,  140.402337,    0.000, WGS84, 16:54:55 2019/10/11, , , 901001,  37.5430313,  140.6731582</t>
  </si>
  <si>
    <t>No.57,  37.323360,  140.402591,    0.000, WGS84, 16:54:55 2019/10/11, , , 901001,  37.5426655,  140.6738650</t>
  </si>
  <si>
    <t>No.58,  37.323497,  140.402759,    0.000, WGS84, 16:54:55 2019/10/11, , , 901001,  37.5430478,  140.6743303</t>
  </si>
  <si>
    <t>No.59,  37.323368,  140.402968,    0.000, WGS84, 16:54:55 2019/10/11, , , 901001,  37.5426891,  140.6749122</t>
  </si>
  <si>
    <t>No.6,  37.324808,  140.401121,    0.000, WGS84, 16:54:55 2019/10/11, , , 901001,  37.5466881,  140.6697811</t>
  </si>
  <si>
    <t>No.60,  37.323494,  140.403161,    0.000, WGS84, 16:54:55 2019/10/11, , , 901001,  37.5430399,  140.6754473</t>
  </si>
  <si>
    <t>No.61,  37.323363,  140.403393,    0.000, WGS84, 16:54:55 2019/10/11, , , 901001,  37.5426745,  140.6760917</t>
  </si>
  <si>
    <t>No.62,  37.323500,  140.403563,    0.000, WGS84, 16:54:55 2019/10/11, , , 901001,  37.5430568,  140.6765647</t>
  </si>
  <si>
    <t>No.63,  37.323364,  140.403821,    0.000, WGS84, 16:54:55 2019/10/11, , , 901001,  37.5426784,  140.6772792</t>
  </si>
  <si>
    <t>No.64,  37.323513,  140.403966,    0.000, WGS84, 16:54:55 2019/10/11, , , 901001,  37.5430923,  140.6776823</t>
  </si>
  <si>
    <t>No.65,  37.323344,  140.404163,    0.000, WGS84, 16:54:55 2019/10/11, , , 901001,  37.5426219,  140.6782317</t>
  </si>
  <si>
    <t>No.66,  37.323509,  140.404303,    0.000, WGS84, 16:54:55 2019/10/11, , , 901001,  37.5430794,  140.6786196</t>
  </si>
  <si>
    <t>No.67,  37.323343,  140.404602,    0.000, WGS84, 16:54:55 2019/10/11, , , 901001,  37.5426194,  140.6794504</t>
  </si>
  <si>
    <t>No.68,  37.323498,  140.404801,    0.000, WGS84, 16:54:55 2019/10/11, , , 901001,  37.5430509,  140.6800021</t>
  </si>
  <si>
    <t>No.69,  37.323322,  140.405029,    0.000, WGS84, 16:54:55 2019/10/11, , , 901001,  37.5425611,  140.6806372</t>
  </si>
  <si>
    <t>No.7,  37.324658,  140.401375,    0.000, WGS84, 16:54:55 2019/10/11, , , 901001,  37.5462726,  140.6704875</t>
  </si>
  <si>
    <t>No.70,  37.323491,  140.405183,    0.000, WGS84, 16:54:55 2019/10/11, , , 901001,  37.5430308,  140.6810644</t>
  </si>
  <si>
    <t>No.71,  37.323375,  140.405472,    0.000, WGS84, 16:54:55 2019/10/11, , , 901001,  37.5427078,  140.6818654</t>
  </si>
  <si>
    <t>No.72,  37.323484,  140.405594,    0.000, WGS84, 16:54:55 2019/10/11, , , 901001,  37.5430102,  140.6822047</t>
  </si>
  <si>
    <t>No.73,  37.323397,  140.405790,    0.000, WGS84, 16:54:55 2019/10/11, , , 901001,  37.5427699,  140.6827489</t>
  </si>
  <si>
    <t>No.74,  37.323166,  140.402699,    0.000, WGS84, 16:54:55 2019/10/11, , , 901001,  37.5421284,  140.6741637</t>
  </si>
  <si>
    <t>No.75,  37.323172,  140.403129,    0.000, WGS84, 16:54:55 2019/10/11, , , 901001,  37.5421447,  140.6753592</t>
  </si>
  <si>
    <t>No.76,  37.323023,  140.404224,    0.000, WGS84, 16:54:55 2019/10/11, , , 901001,  37.5417311,  140.6784013</t>
  </si>
  <si>
    <t>No.77,  37.323177,  140.404384,    0.000, WGS84, 16:54:55 2019/10/11, , , 901001,  37.5421572,  140.6788436</t>
  </si>
  <si>
    <t>No.78,  37.323038,  140.404604,    0.000, WGS84, 16:54:55 2019/10/11, , , 901001,  37.5417733,  140.6794564</t>
  </si>
  <si>
    <t>No.79,  37.323171,  140.404803,    0.000, WGS84, 16:54:55 2019/10/11, , , 901001,  37.5421426,  140.6800075</t>
  </si>
  <si>
    <t>No.8,  37.324411,  140.395879,    0.000, WGS84, 16:54:55 2019/10/11, , , 901001,  37.5455866,  140.6663313</t>
  </si>
  <si>
    <t>No.80,  37.323042,  140.405021,    0.000, WGS84, 16:54:55 2019/10/11, , , 901001,  37.5417837,  140.6806128</t>
  </si>
  <si>
    <t>No.81,  37.323188,  140.405212,    0.000, WGS84, 16:54:55 2019/10/11, , , 901001,  37.5421893,  140.6811456</t>
  </si>
  <si>
    <t>No.82,  37.322838,  140.404388,    0.000, WGS84, 16:54:55 2019/10/11, , , 901001,  37.5412177,  140.6788564</t>
  </si>
  <si>
    <t>No.83,  37.322035,  140.390747,    0.000, WGS84, 16:54:57 2019/10/11, , , 901001,  37.5389850,  140.6520740</t>
  </si>
  <si>
    <t>No.84,  37.322071,  140.390968,    0.000, WGS84, 16:54:57 2019/10/11, , , 901001,  37.5390860,  140.6526900</t>
  </si>
  <si>
    <t>No.85,  37.322255,  140.391041,    0.000, WGS84, 16:54:57 2019/10/11, , , 901001,  37.5395960,  140.6528920</t>
  </si>
  <si>
    <t>No.86,  37.322685,  140.390887,    0.000, WGS84, 16:54:57 2019/10/11, , , 901001,  37.5407910,  140.6524640</t>
  </si>
  <si>
    <t>No.87,  37.323223,  140.391341,    0.000, WGS84, 16:54:57 2019/10/11, , , 901001,  37.5422850,  140.6537260</t>
  </si>
  <si>
    <t>No.9,  37.324345,  140.400143,    0.000, WGS84, 16:54:55 2019/10/11, , , 901001,  37.5454038,  140.6670644</t>
  </si>
  <si>
    <t>No.1</t>
  </si>
  <si>
    <t xml:space="preserve"> WGS84</t>
  </si>
  <si>
    <t xml:space="preserve"> 16:54:55 2019/10/11</t>
  </si>
  <si>
    <t xml:space="preserve"> 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</si>
  <si>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</si>
  <si>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</si>
  <si>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</si>
  <si>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</si>
  <si>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</si>
  <si>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</si>
  <si>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</si>
  <si>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</si>
  <si>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</si>
  <si>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</si>
  <si>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</si>
  <si>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</si>
  <si>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</si>
  <si>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</si>
  <si>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</si>
  <si>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</si>
  <si>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</si>
  <si>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</si>
  <si>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</si>
  <si>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</si>
  <si>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</si>
  <si>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</si>
  <si>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</si>
  <si>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</si>
  <si>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</si>
  <si>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</si>
  <si>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</si>
  <si>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</si>
  <si>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</si>
  <si>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</si>
  <si>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</si>
  <si>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</si>
  <si>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</si>
  <si>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</si>
  <si>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</si>
  <si>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</si>
  <si>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</si>
  <si>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</si>
  <si>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</si>
  <si>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</si>
  <si>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</si>
  <si>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</si>
  <si>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</si>
  <si>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</si>
  <si>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</si>
  <si>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</si>
  <si>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</si>
  <si>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</si>
  <si>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</si>
  <si>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</si>
  <si>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</si>
  <si>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</si>
  <si>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</si>
  <si>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</si>
  <si>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</si>
  <si>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</si>
  <si>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</si>
  <si>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</si>
  <si>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</si>
  <si>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</si>
  <si>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</si>
  <si>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</si>
  <si>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</si>
  <si>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</si>
  <si>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</si>
  <si>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</si>
  <si>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</si>
  <si>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</si>
  <si>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</si>
  <si>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</si>
  <si>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</si>
  <si>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</si>
  <si>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</si>
  <si>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</si>
  <si>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</si>
  <si>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</si>
  <si>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</t>
  </si>
  <si>
    <t>No.80</t>
  </si>
  <si>
    <t>No.81</t>
  </si>
  <si>
    <t>No.82</t>
  </si>
  <si>
    <t>No.83</t>
  </si>
  <si>
    <t xml:space="preserve"> 16:54:57 2019/10/11</t>
  </si>
  <si>
    <t>No.84</t>
  </si>
  <si>
    <t>No.85</t>
  </si>
  <si>
    <t>No.86</t>
  </si>
  <si>
    <t>No.87</t>
  </si>
  <si>
    <t>No.9</t>
  </si>
  <si>
    <t>飯館村二枚橋字町地内</t>
    <rPh sb="0" eb="2">
      <t>イイダテ</t>
    </rPh>
    <rPh sb="2" eb="3">
      <t>ムラ</t>
    </rPh>
    <rPh sb="3" eb="5">
      <t>ニマイ</t>
    </rPh>
    <rPh sb="5" eb="6">
      <t>バシ</t>
    </rPh>
    <rPh sb="6" eb="7">
      <t>アザ</t>
    </rPh>
    <rPh sb="7" eb="8">
      <t>マチ</t>
    </rPh>
    <rPh sb="8" eb="9">
      <t>チ</t>
    </rPh>
    <rPh sb="9" eb="10">
      <t>ナイ</t>
    </rPh>
    <phoneticPr fontId="1"/>
  </si>
  <si>
    <t>佐藤孝仁</t>
    <rPh sb="0" eb="2">
      <t>サトウ</t>
    </rPh>
    <rPh sb="2" eb="4">
      <t>タカヒト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</si>
</sst>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[h]&quot;度&quot;mm&quot;分&quot;ss&quot;秒&quot;;;"/>
    <numFmt numFmtId="178" formatCode="0.00;;;"/>
    <numFmt numFmtId="179" formatCode="[h]&quot;°&quot;mm&quot;′&quot;ss.00&quot;″&quot;"/>
    <numFmt numFmtId="180" formatCode="0.00_ "/>
    <numFmt numFmtId="181" formatCode="0.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vertical="center" shrinkToFit="1"/>
    </xf>
    <xf numFmtId="180" fontId="6" fillId="2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>
      <alignment vertical="center"/>
    </xf>
    <xf numFmtId="56" fontId="2" fillId="4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2" fontId="4" fillId="0" borderId="1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92"/>
  <sheetViews>
    <sheetView tabSelected="1" view="pageBreakPreview" zoomScaleNormal="100" zoomScaleSheetLayoutView="100" workbookViewId="0">
      <selection activeCell="O9" sqref="O9"/>
    </sheetView>
  </sheetViews>
  <sheetFormatPr defaultRowHeight="13.5" x14ac:dyDescent="0.15"/>
  <cols>
    <col min="1" max="1" width="9.5" style="4" customWidth="1"/>
    <col min="2" max="2" width="7.5" style="2" customWidth="1"/>
    <col min="3" max="4" width="6.625" style="2" customWidth="1"/>
    <col min="5" max="5" width="6.625" style="29" customWidth="1"/>
    <col min="6" max="6" width="7.5" style="2" customWidth="1"/>
    <col min="7" max="7" width="10.75" style="2" customWidth="1"/>
    <col min="8" max="9" width="11.75" style="2" customWidth="1"/>
    <col min="10" max="10" width="12.875" style="2" customWidth="1"/>
    <col min="11" max="11" width="9.5" style="2" customWidth="1"/>
    <col min="12" max="12" width="2.875" style="2" customWidth="1"/>
    <col min="13" max="13" width="9" style="2"/>
    <col min="14" max="15" width="12.125" style="2" customWidth="1"/>
    <col min="16" max="16" width="9" style="2"/>
    <col min="17" max="17" width="13" style="2" customWidth="1"/>
    <col min="18" max="19" width="9" style="2"/>
    <col min="20" max="20" width="10.5" style="2" bestFit="1" customWidth="1"/>
    <col min="21" max="27" width="9" style="2"/>
    <col min="28" max="28" width="15" style="2" bestFit="1" customWidth="1"/>
    <col min="29" max="16384" width="9" style="2"/>
  </cols>
  <sheetData>
    <row r="1" spans="1:36" s="5" customFormat="1" ht="29.25" customHeight="1" thickBo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6"/>
      <c r="N1" s="46" t="s">
        <v>30</v>
      </c>
      <c r="O1" s="47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6.5" customHeight="1" x14ac:dyDescent="0.15">
      <c r="A2" s="25" t="s">
        <v>28</v>
      </c>
      <c r="B2" s="43" t="s">
        <v>211</v>
      </c>
      <c r="C2" s="44"/>
      <c r="D2" s="44"/>
      <c r="E2" s="44"/>
      <c r="F2" s="44"/>
      <c r="G2" s="45"/>
      <c r="H2" s="3"/>
      <c r="I2" s="3"/>
      <c r="J2" s="3"/>
      <c r="K2" s="3"/>
      <c r="L2" s="3"/>
      <c r="N2"/>
      <c r="O2"/>
    </row>
    <row r="3" spans="1:36" ht="16.5" customHeight="1" x14ac:dyDescent="0.15">
      <c r="A3" s="25" t="s">
        <v>29</v>
      </c>
      <c r="B3" s="43" t="s">
        <v>32</v>
      </c>
      <c r="C3" s="44"/>
      <c r="D3" s="44"/>
      <c r="E3" s="44"/>
      <c r="F3" s="44"/>
      <c r="G3" s="45"/>
      <c r="H3" s="3"/>
      <c r="I3" s="3"/>
      <c r="J3" s="3"/>
      <c r="K3" s="3"/>
      <c r="N3"/>
      <c r="O3"/>
    </row>
    <row r="4" spans="1:36" ht="16.5" customHeight="1" x14ac:dyDescent="0.15"/>
    <row r="5" spans="1:36" s="4" customFormat="1" ht="27" customHeight="1" x14ac:dyDescent="0.15">
      <c r="A5" s="40" t="s">
        <v>31</v>
      </c>
      <c r="B5" s="37" t="s">
        <v>26</v>
      </c>
      <c r="C5" s="36" t="s">
        <v>2</v>
      </c>
      <c r="D5" s="36"/>
      <c r="E5" s="36"/>
      <c r="F5" s="36"/>
      <c r="G5" s="37" t="s">
        <v>1</v>
      </c>
      <c r="H5" s="37" t="s">
        <v>25</v>
      </c>
      <c r="I5" s="41" t="s">
        <v>4</v>
      </c>
      <c r="J5" s="42"/>
      <c r="K5" s="37" t="s">
        <v>3</v>
      </c>
      <c r="N5" s="48" t="s">
        <v>17</v>
      </c>
      <c r="O5" s="48"/>
      <c r="P5" s="2"/>
      <c r="Q5" s="33" t="s">
        <v>19</v>
      </c>
      <c r="R5" s="34"/>
      <c r="S5" s="34"/>
      <c r="T5" s="34"/>
      <c r="U5" s="34"/>
      <c r="V5" s="34"/>
      <c r="W5" s="34"/>
      <c r="X5" s="34"/>
      <c r="Y5" s="35"/>
      <c r="AA5" s="2"/>
      <c r="AB5" s="33" t="s">
        <v>20</v>
      </c>
      <c r="AC5" s="34"/>
      <c r="AD5" s="34"/>
      <c r="AE5" s="34"/>
      <c r="AF5" s="34"/>
      <c r="AG5" s="34"/>
      <c r="AH5" s="34"/>
      <c r="AI5" s="34"/>
      <c r="AJ5" s="35"/>
    </row>
    <row r="6" spans="1:36" s="4" customFormat="1" ht="27" customHeight="1" x14ac:dyDescent="0.15">
      <c r="A6" s="38"/>
      <c r="B6" s="38"/>
      <c r="C6" s="18" t="s">
        <v>22</v>
      </c>
      <c r="D6" s="18" t="s">
        <v>23</v>
      </c>
      <c r="E6" s="30" t="s">
        <v>24</v>
      </c>
      <c r="F6" s="9" t="s">
        <v>21</v>
      </c>
      <c r="G6" s="38"/>
      <c r="H6" s="38"/>
      <c r="I6" s="9" t="s">
        <v>14</v>
      </c>
      <c r="J6" s="9" t="s">
        <v>15</v>
      </c>
      <c r="K6" s="38"/>
      <c r="N6" s="20" t="s">
        <v>16</v>
      </c>
      <c r="O6" s="20" t="s">
        <v>18</v>
      </c>
      <c r="P6" s="10"/>
      <c r="Q6" s="11" t="s">
        <v>5</v>
      </c>
      <c r="R6" s="11" t="s">
        <v>6</v>
      </c>
      <c r="S6" s="11" t="s">
        <v>7</v>
      </c>
      <c r="T6" s="11" t="s">
        <v>8</v>
      </c>
      <c r="U6" s="11" t="s">
        <v>9</v>
      </c>
      <c r="V6" s="11" t="s">
        <v>10</v>
      </c>
      <c r="W6" s="11" t="s">
        <v>11</v>
      </c>
      <c r="X6" s="11" t="s">
        <v>12</v>
      </c>
      <c r="Y6" s="11" t="s">
        <v>13</v>
      </c>
      <c r="AA6" s="10"/>
      <c r="AB6" s="11" t="s">
        <v>5</v>
      </c>
      <c r="AC6" s="11" t="s">
        <v>6</v>
      </c>
      <c r="AD6" s="11" t="s">
        <v>7</v>
      </c>
      <c r="AE6" s="11" t="s">
        <v>8</v>
      </c>
      <c r="AF6" s="11" t="s">
        <v>9</v>
      </c>
      <c r="AG6" s="11" t="s">
        <v>10</v>
      </c>
      <c r="AH6" s="11" t="s">
        <v>11</v>
      </c>
      <c r="AI6" s="11" t="s">
        <v>12</v>
      </c>
      <c r="AJ6" s="11" t="s">
        <v>13</v>
      </c>
    </row>
    <row r="7" spans="1:36" ht="21.95" customHeight="1" x14ac:dyDescent="0.15">
      <c r="A7" s="7">
        <v>1</v>
      </c>
      <c r="B7" s="7" t="s">
        <v>27</v>
      </c>
      <c r="C7" s="23">
        <v>1</v>
      </c>
      <c r="D7" s="23">
        <v>1.01</v>
      </c>
      <c r="E7" s="23">
        <v>1.02</v>
      </c>
      <c r="F7" s="19">
        <f>ROUND((C7+D7+E7)/3,2)</f>
        <v>1.01</v>
      </c>
      <c r="G7" s="27">
        <v>43883</v>
      </c>
      <c r="H7" s="24" t="s">
        <v>212</v>
      </c>
      <c r="I7" s="21">
        <f>IF(N7&gt;0,DEGREES(Y7)/24,"")</f>
        <v>1.570268287037037</v>
      </c>
      <c r="J7" s="21">
        <f>IF(O7&gt;0,DEGREES(AJ7)/24,"")</f>
        <v>5.8616237268518523</v>
      </c>
      <c r="K7" s="8"/>
      <c r="N7" s="28">
        <v>37.411118000000002</v>
      </c>
      <c r="O7" s="28">
        <v>140.40442899999999</v>
      </c>
      <c r="P7" s="12"/>
      <c r="Q7" s="13">
        <f>IF(N7&gt;0,(U7*3600+V7*60+W7)/3600/24,0)</f>
        <v>1.570268287037037</v>
      </c>
      <c r="R7" s="14">
        <f>ROUNDDOWN(N7,0)</f>
        <v>37</v>
      </c>
      <c r="S7" s="15">
        <f>ROUNDDOWN((N7-R7)*100,0)</f>
        <v>41</v>
      </c>
      <c r="T7" s="22">
        <f>ROUND(N7*10000,2)-(R7*10000+S7*100)</f>
        <v>11.179999999993015</v>
      </c>
      <c r="U7" s="14">
        <f>R7</f>
        <v>37</v>
      </c>
      <c r="V7" s="15">
        <f>IF(T7&gt;60,S7+1,S7)</f>
        <v>41</v>
      </c>
      <c r="W7" s="15">
        <f>IF(T7&gt;60,0,T7)</f>
        <v>11.179999999993015</v>
      </c>
      <c r="X7" s="16">
        <f>(U7*3600+V7*60+W7)/3600</f>
        <v>37.686438888888887</v>
      </c>
      <c r="Y7" s="16">
        <f>X7*PI()/180</f>
        <v>0.65775244196274452</v>
      </c>
      <c r="AA7" s="12"/>
      <c r="AB7" s="13">
        <f t="shared" ref="AB7:AB25" si="0">IF(O7&gt;0,(AF7*3600+AG7*60+AH7)/3600/24,0)</f>
        <v>5.8616237268518523</v>
      </c>
      <c r="AC7" s="14">
        <f t="shared" ref="AC7:AC25" si="1">ROUNDDOWN(O7,0)</f>
        <v>140</v>
      </c>
      <c r="AD7" s="15">
        <f t="shared" ref="AD7:AD25" si="2">ROUNDDOWN((O7-AC7)*100,0)</f>
        <v>40</v>
      </c>
      <c r="AE7" s="22">
        <f>ROUND(O7*10000,2)-(AC7*10000+AD7*100)</f>
        <v>44.290000000037253</v>
      </c>
      <c r="AF7" s="14">
        <f>AC7</f>
        <v>140</v>
      </c>
      <c r="AG7" s="15">
        <f>IF(AE7&gt;60,AD7+1,AD7)</f>
        <v>40</v>
      </c>
      <c r="AH7" s="15">
        <f>IF(AE7&gt;60,0,AE7)</f>
        <v>44.290000000037253</v>
      </c>
      <c r="AI7" s="16">
        <f>(AF7*3600+AG7*60+AH7)/3600</f>
        <v>140.67896944444445</v>
      </c>
      <c r="AJ7" s="16">
        <f>AI7*PI()/180</f>
        <v>2.4553112051180537</v>
      </c>
    </row>
    <row r="8" spans="1:36" ht="21.95" customHeight="1" x14ac:dyDescent="0.15">
      <c r="A8" s="7">
        <v>2</v>
      </c>
      <c r="B8" s="7" t="s">
        <v>27</v>
      </c>
      <c r="C8" s="23">
        <v>1.1599999999999999</v>
      </c>
      <c r="D8" s="23">
        <v>1.1100000000000001</v>
      </c>
      <c r="E8" s="23">
        <v>1.1200000000000001</v>
      </c>
      <c r="F8" s="19">
        <f t="shared" ref="F8:F36" si="3">ROUND((C8+D8+E8)/3,2)</f>
        <v>1.1299999999999999</v>
      </c>
      <c r="G8" s="27">
        <v>43883</v>
      </c>
      <c r="H8" s="24" t="s">
        <v>212</v>
      </c>
      <c r="I8" s="21">
        <f t="shared" ref="I8:I43" si="4">IF(N8&gt;0,DEGREES(Y8)/24,"")</f>
        <v>1.5702750000000003</v>
      </c>
      <c r="J8" s="21">
        <f>IF(O8&gt;0,DEGREES(AJ8)/24,"")</f>
        <v>5.8616613425925932</v>
      </c>
      <c r="K8" s="8"/>
      <c r="N8" s="28">
        <v>37.411175999999998</v>
      </c>
      <c r="O8" s="28">
        <v>140.404754</v>
      </c>
      <c r="P8" s="12"/>
      <c r="Q8" s="17">
        <f t="shared" ref="Q8:Q25" si="5">IF(N8&gt;0,(U8*3600+V8*60+W8)/3600/24,0)</f>
        <v>1.5702750000000003</v>
      </c>
      <c r="R8" s="14">
        <f t="shared" ref="R8:R25" si="6">ROUNDDOWN(N8,0)</f>
        <v>37</v>
      </c>
      <c r="S8" s="15">
        <f t="shared" ref="S8:S25" si="7">ROUNDDOWN((N8-R8)*100,0)</f>
        <v>41</v>
      </c>
      <c r="T8" s="22">
        <f t="shared" ref="T8:T36" si="8">ROUND(N8*10000,2)-(R8*10000+S8*100)</f>
        <v>11.760000000009313</v>
      </c>
      <c r="U8" s="14">
        <f t="shared" ref="U8:U25" si="9">R8</f>
        <v>37</v>
      </c>
      <c r="V8" s="15">
        <f t="shared" ref="V8:V25" si="10">IF(T8&gt;60,S8+1,S8)</f>
        <v>41</v>
      </c>
      <c r="W8" s="15">
        <f t="shared" ref="W8:W25" si="11">IF(T8&gt;60,0,T8)</f>
        <v>11.760000000009313</v>
      </c>
      <c r="X8" s="16">
        <f t="shared" ref="X8:X25" si="12">(U8*3600+V8*60+W8)/3600</f>
        <v>37.686600000000006</v>
      </c>
      <c r="Y8" s="16">
        <f t="shared" ref="Y8:Y25" si="13">X8*PI()/180</f>
        <v>0.6577552538820951</v>
      </c>
      <c r="AA8" s="12"/>
      <c r="AB8" s="17">
        <f t="shared" si="0"/>
        <v>5.8616613425925932</v>
      </c>
      <c r="AC8" s="14">
        <f t="shared" si="1"/>
        <v>140</v>
      </c>
      <c r="AD8" s="15">
        <f t="shared" si="2"/>
        <v>40</v>
      </c>
      <c r="AE8" s="22">
        <f t="shared" ref="AE8:AE36" si="14">ROUND(O8*10000,2)-(AC8*10000+AD8*100)</f>
        <v>47.540000000037253</v>
      </c>
      <c r="AF8" s="14">
        <f t="shared" ref="AF8:AF25" si="15">AC8</f>
        <v>140</v>
      </c>
      <c r="AG8" s="15">
        <f t="shared" ref="AG8:AG25" si="16">IF(AE8&gt;60,AD8+1,AD8)</f>
        <v>40</v>
      </c>
      <c r="AH8" s="15">
        <f t="shared" ref="AH8:AH25" si="17">IF(AE8&gt;60,0,AE8)</f>
        <v>47.540000000037253</v>
      </c>
      <c r="AI8" s="16">
        <f t="shared" ref="AI8:AI25" si="18">(AF8*3600+AG8*60+AH8)/3600</f>
        <v>140.67987222222223</v>
      </c>
      <c r="AJ8" s="16">
        <f t="shared" ref="AJ8:AJ25" si="19">AI8*PI()/180</f>
        <v>2.4553269615626898</v>
      </c>
    </row>
    <row r="9" spans="1:36" ht="21.95" customHeight="1" x14ac:dyDescent="0.15">
      <c r="A9" s="7">
        <v>3</v>
      </c>
      <c r="B9" s="7" t="s">
        <v>27</v>
      </c>
      <c r="C9" s="23">
        <v>0.96</v>
      </c>
      <c r="D9" s="23">
        <v>0.89</v>
      </c>
      <c r="E9" s="23">
        <v>0.9</v>
      </c>
      <c r="F9" s="19">
        <f t="shared" si="3"/>
        <v>0.92</v>
      </c>
      <c r="G9" s="27">
        <v>43883</v>
      </c>
      <c r="H9" s="24" t="s">
        <v>212</v>
      </c>
      <c r="I9" s="21">
        <f t="shared" si="4"/>
        <v>1.5702658564814811</v>
      </c>
      <c r="J9" s="21">
        <f t="shared" ref="J9:J43" si="20">IF(O9&gt;0,DEGREES(AJ9)/24,"")</f>
        <v>5.8616799768518506</v>
      </c>
      <c r="K9" s="8"/>
      <c r="M9" s="1"/>
      <c r="N9" s="28">
        <v>37.411096999999998</v>
      </c>
      <c r="O9" s="28">
        <v>140.40491499999999</v>
      </c>
      <c r="P9" s="12"/>
      <c r="Q9" s="17">
        <f t="shared" si="5"/>
        <v>1.5702658564814811</v>
      </c>
      <c r="R9" s="14">
        <f t="shared" si="6"/>
        <v>37</v>
      </c>
      <c r="S9" s="15">
        <f t="shared" si="7"/>
        <v>41</v>
      </c>
      <c r="T9" s="22">
        <f t="shared" si="8"/>
        <v>10.96999999997206</v>
      </c>
      <c r="U9" s="14">
        <f t="shared" si="9"/>
        <v>37</v>
      </c>
      <c r="V9" s="15">
        <f t="shared" si="10"/>
        <v>41</v>
      </c>
      <c r="W9" s="15">
        <f t="shared" si="11"/>
        <v>10.96999999997206</v>
      </c>
      <c r="X9" s="16">
        <f t="shared" si="12"/>
        <v>37.686380555555544</v>
      </c>
      <c r="Y9" s="16">
        <f t="shared" si="13"/>
        <v>0.65775142385401408</v>
      </c>
      <c r="AA9" s="12"/>
      <c r="AB9" s="17">
        <f t="shared" si="0"/>
        <v>5.8616799768518506</v>
      </c>
      <c r="AC9" s="14">
        <f t="shared" si="1"/>
        <v>140</v>
      </c>
      <c r="AD9" s="15">
        <f t="shared" si="2"/>
        <v>40</v>
      </c>
      <c r="AE9" s="22">
        <f t="shared" si="14"/>
        <v>49.149999999906868</v>
      </c>
      <c r="AF9" s="14">
        <f t="shared" si="15"/>
        <v>140</v>
      </c>
      <c r="AG9" s="15">
        <f t="shared" si="16"/>
        <v>40</v>
      </c>
      <c r="AH9" s="15">
        <f t="shared" si="17"/>
        <v>49.149999999906868</v>
      </c>
      <c r="AI9" s="16">
        <f t="shared" si="18"/>
        <v>140.68031944444442</v>
      </c>
      <c r="AJ9" s="16">
        <f t="shared" si="19"/>
        <v>2.4553347670629551</v>
      </c>
    </row>
    <row r="10" spans="1:36" ht="21.95" customHeight="1" x14ac:dyDescent="0.15">
      <c r="A10" s="7">
        <v>4</v>
      </c>
      <c r="B10" s="7" t="s">
        <v>27</v>
      </c>
      <c r="C10" s="23">
        <v>1.27</v>
      </c>
      <c r="D10" s="23">
        <v>1.2</v>
      </c>
      <c r="E10" s="23">
        <v>1.19</v>
      </c>
      <c r="F10" s="19">
        <f t="shared" si="3"/>
        <v>1.22</v>
      </c>
      <c r="G10" s="27">
        <v>43883</v>
      </c>
      <c r="H10" s="24" t="s">
        <v>212</v>
      </c>
      <c r="I10" s="21">
        <f t="shared" si="4"/>
        <v>1.5702820601851852</v>
      </c>
      <c r="J10" s="21">
        <f t="shared" si="20"/>
        <v>5.861708217592593</v>
      </c>
      <c r="K10" s="8"/>
      <c r="N10" s="28">
        <v>37.411237</v>
      </c>
      <c r="O10" s="28">
        <v>140.405159</v>
      </c>
      <c r="P10" s="12"/>
      <c r="Q10" s="17">
        <f t="shared" si="5"/>
        <v>1.5702820601851852</v>
      </c>
      <c r="R10" s="14">
        <f t="shared" si="6"/>
        <v>37</v>
      </c>
      <c r="S10" s="15">
        <f t="shared" si="7"/>
        <v>41</v>
      </c>
      <c r="T10" s="22">
        <f t="shared" si="8"/>
        <v>12.369999999995343</v>
      </c>
      <c r="U10" s="14">
        <f t="shared" si="9"/>
        <v>37</v>
      </c>
      <c r="V10" s="15">
        <f t="shared" si="10"/>
        <v>41</v>
      </c>
      <c r="W10" s="15">
        <f t="shared" si="11"/>
        <v>12.369999999995343</v>
      </c>
      <c r="X10" s="16">
        <f t="shared" si="12"/>
        <v>37.686769444444444</v>
      </c>
      <c r="Y10" s="16">
        <f t="shared" si="13"/>
        <v>0.65775821124554978</v>
      </c>
      <c r="AA10" s="12"/>
      <c r="AB10" s="17">
        <f t="shared" si="0"/>
        <v>5.861708217592593</v>
      </c>
      <c r="AC10" s="14">
        <f t="shared" si="1"/>
        <v>140</v>
      </c>
      <c r="AD10" s="15">
        <f t="shared" si="2"/>
        <v>40</v>
      </c>
      <c r="AE10" s="22">
        <f t="shared" si="14"/>
        <v>51.590000000083819</v>
      </c>
      <c r="AF10" s="14">
        <f t="shared" si="15"/>
        <v>140</v>
      </c>
      <c r="AG10" s="15">
        <f t="shared" si="16"/>
        <v>40</v>
      </c>
      <c r="AH10" s="15">
        <f t="shared" si="17"/>
        <v>51.590000000083819</v>
      </c>
      <c r="AI10" s="16">
        <f t="shared" si="18"/>
        <v>140.68099722222223</v>
      </c>
      <c r="AJ10" s="16">
        <f t="shared" si="19"/>
        <v>2.4553465965167747</v>
      </c>
    </row>
    <row r="11" spans="1:36" ht="21.95" customHeight="1" x14ac:dyDescent="0.15">
      <c r="A11" s="7">
        <v>5</v>
      </c>
      <c r="B11" s="7" t="s">
        <v>27</v>
      </c>
      <c r="C11" s="23">
        <v>0.96</v>
      </c>
      <c r="D11" s="23">
        <v>0.92</v>
      </c>
      <c r="E11" s="23">
        <v>0.94</v>
      </c>
      <c r="F11" s="19">
        <f t="shared" si="3"/>
        <v>0.94</v>
      </c>
      <c r="G11" s="27">
        <v>43883</v>
      </c>
      <c r="H11" s="24" t="s">
        <v>212</v>
      </c>
      <c r="I11" s="21">
        <f t="shared" si="4"/>
        <v>1.5702655092592595</v>
      </c>
      <c r="J11" s="21">
        <f t="shared" si="20"/>
        <v>5.8617274305555549</v>
      </c>
      <c r="K11" s="8"/>
      <c r="N11" s="28">
        <v>37.411093999999999</v>
      </c>
      <c r="O11" s="28">
        <v>140.405325</v>
      </c>
      <c r="P11" s="12"/>
      <c r="Q11" s="17">
        <f t="shared" si="5"/>
        <v>1.5702655092592595</v>
      </c>
      <c r="R11" s="14">
        <f t="shared" si="6"/>
        <v>37</v>
      </c>
      <c r="S11" s="15">
        <f t="shared" si="7"/>
        <v>41</v>
      </c>
      <c r="T11" s="22">
        <f t="shared" si="8"/>
        <v>10.940000000002328</v>
      </c>
      <c r="U11" s="14">
        <f t="shared" si="9"/>
        <v>37</v>
      </c>
      <c r="V11" s="15">
        <f t="shared" si="10"/>
        <v>41</v>
      </c>
      <c r="W11" s="15">
        <f t="shared" si="11"/>
        <v>10.940000000002328</v>
      </c>
      <c r="X11" s="16">
        <f t="shared" si="12"/>
        <v>37.686372222222225</v>
      </c>
      <c r="Y11" s="16">
        <f t="shared" si="13"/>
        <v>0.65775127840990988</v>
      </c>
      <c r="AA11" s="12"/>
      <c r="AB11" s="17">
        <f t="shared" si="0"/>
        <v>5.8617274305555549</v>
      </c>
      <c r="AC11" s="14">
        <f t="shared" si="1"/>
        <v>140</v>
      </c>
      <c r="AD11" s="15">
        <f t="shared" si="2"/>
        <v>40</v>
      </c>
      <c r="AE11" s="22">
        <f t="shared" si="14"/>
        <v>53.25</v>
      </c>
      <c r="AF11" s="14">
        <f t="shared" si="15"/>
        <v>140</v>
      </c>
      <c r="AG11" s="15">
        <f t="shared" si="16"/>
        <v>40</v>
      </c>
      <c r="AH11" s="15">
        <f t="shared" si="17"/>
        <v>53.25</v>
      </c>
      <c r="AI11" s="16">
        <f t="shared" si="18"/>
        <v>140.68145833333332</v>
      </c>
      <c r="AJ11" s="16">
        <f t="shared" si="19"/>
        <v>2.4553546444238807</v>
      </c>
    </row>
    <row r="12" spans="1:36" ht="21.95" customHeight="1" x14ac:dyDescent="0.15">
      <c r="A12" s="7">
        <v>6</v>
      </c>
      <c r="B12" s="7" t="s">
        <v>27</v>
      </c>
      <c r="C12" s="23">
        <v>1.33</v>
      </c>
      <c r="D12" s="23">
        <v>1.25</v>
      </c>
      <c r="E12" s="23">
        <v>1.27</v>
      </c>
      <c r="F12" s="19">
        <f t="shared" si="3"/>
        <v>1.28</v>
      </c>
      <c r="G12" s="27">
        <v>43883</v>
      </c>
      <c r="H12" s="24" t="s">
        <v>212</v>
      </c>
      <c r="I12" s="21">
        <f t="shared" si="4"/>
        <v>1.5702723379629635</v>
      </c>
      <c r="J12" s="21">
        <f t="shared" si="20"/>
        <v>5.8617569444444451</v>
      </c>
      <c r="K12" s="8"/>
      <c r="N12" s="28">
        <v>37.411152999999999</v>
      </c>
      <c r="O12" s="28">
        <v>140.40557999999999</v>
      </c>
      <c r="P12" s="12"/>
      <c r="Q12" s="17">
        <f t="shared" si="5"/>
        <v>1.5702723379629633</v>
      </c>
      <c r="R12" s="14">
        <f t="shared" si="6"/>
        <v>37</v>
      </c>
      <c r="S12" s="15">
        <f t="shared" si="7"/>
        <v>41</v>
      </c>
      <c r="T12" s="22">
        <f t="shared" si="8"/>
        <v>11.53000000002794</v>
      </c>
      <c r="U12" s="14">
        <f t="shared" si="9"/>
        <v>37</v>
      </c>
      <c r="V12" s="15">
        <f t="shared" si="10"/>
        <v>41</v>
      </c>
      <c r="W12" s="15">
        <f t="shared" si="11"/>
        <v>11.53000000002794</v>
      </c>
      <c r="X12" s="16">
        <f t="shared" si="12"/>
        <v>37.686536111111117</v>
      </c>
      <c r="Y12" s="16">
        <f t="shared" si="13"/>
        <v>0.65775413881062861</v>
      </c>
      <c r="AA12" s="12"/>
      <c r="AB12" s="17">
        <f t="shared" si="0"/>
        <v>5.8617569444444451</v>
      </c>
      <c r="AC12" s="14">
        <f t="shared" si="1"/>
        <v>140</v>
      </c>
      <c r="AD12" s="15">
        <f t="shared" si="2"/>
        <v>40</v>
      </c>
      <c r="AE12" s="22">
        <f t="shared" si="14"/>
        <v>55.800000000046566</v>
      </c>
      <c r="AF12" s="14">
        <f t="shared" si="15"/>
        <v>140</v>
      </c>
      <c r="AG12" s="15">
        <f t="shared" si="16"/>
        <v>40</v>
      </c>
      <c r="AH12" s="15">
        <f t="shared" si="17"/>
        <v>55.800000000046566</v>
      </c>
      <c r="AI12" s="16">
        <f t="shared" si="18"/>
        <v>140.68216666666669</v>
      </c>
      <c r="AJ12" s="16">
        <f t="shared" si="19"/>
        <v>2.4553670071727498</v>
      </c>
    </row>
    <row r="13" spans="1:36" ht="21.95" customHeight="1" x14ac:dyDescent="0.15">
      <c r="A13" s="7">
        <v>7</v>
      </c>
      <c r="B13" s="7" t="s">
        <v>27</v>
      </c>
      <c r="C13" s="23">
        <v>0.78</v>
      </c>
      <c r="D13" s="23">
        <v>0.8</v>
      </c>
      <c r="E13" s="23">
        <v>0.77</v>
      </c>
      <c r="F13" s="19">
        <f t="shared" si="3"/>
        <v>0.78</v>
      </c>
      <c r="G13" s="27">
        <v>43903</v>
      </c>
      <c r="H13" s="24" t="s">
        <v>212</v>
      </c>
      <c r="I13" s="21">
        <f t="shared" si="4"/>
        <v>1.5702466435185185</v>
      </c>
      <c r="J13" s="21">
        <f t="shared" si="20"/>
        <v>5.8613778935185188</v>
      </c>
      <c r="K13" s="8"/>
      <c r="N13" s="28">
        <v>37.410930999999998</v>
      </c>
      <c r="O13" s="28">
        <v>140.40230500000001</v>
      </c>
      <c r="P13" s="12"/>
      <c r="Q13" s="17">
        <f t="shared" si="5"/>
        <v>1.5702466435185185</v>
      </c>
      <c r="R13" s="14">
        <f t="shared" si="6"/>
        <v>37</v>
      </c>
      <c r="S13" s="15">
        <f t="shared" si="7"/>
        <v>41</v>
      </c>
      <c r="T13" s="22">
        <f t="shared" si="8"/>
        <v>9.3099999999976717</v>
      </c>
      <c r="U13" s="14">
        <f t="shared" si="9"/>
        <v>37</v>
      </c>
      <c r="V13" s="15">
        <f t="shared" si="10"/>
        <v>41</v>
      </c>
      <c r="W13" s="15">
        <f t="shared" si="11"/>
        <v>9.3099999999976717</v>
      </c>
      <c r="X13" s="16">
        <f t="shared" si="12"/>
        <v>37.685919444444444</v>
      </c>
      <c r="Y13" s="16">
        <f t="shared" si="13"/>
        <v>0.65774337594690779</v>
      </c>
      <c r="AA13" s="12"/>
      <c r="AB13" s="17">
        <f t="shared" si="0"/>
        <v>5.8613778935185188</v>
      </c>
      <c r="AC13" s="14">
        <f t="shared" si="1"/>
        <v>140</v>
      </c>
      <c r="AD13" s="15">
        <f t="shared" si="2"/>
        <v>40</v>
      </c>
      <c r="AE13" s="22">
        <f t="shared" si="14"/>
        <v>23.050000000046566</v>
      </c>
      <c r="AF13" s="14">
        <f t="shared" si="15"/>
        <v>140</v>
      </c>
      <c r="AG13" s="15">
        <f t="shared" si="16"/>
        <v>40</v>
      </c>
      <c r="AH13" s="15">
        <f t="shared" si="17"/>
        <v>23.050000000046566</v>
      </c>
      <c r="AI13" s="16">
        <f t="shared" si="18"/>
        <v>140.67306944444445</v>
      </c>
      <c r="AJ13" s="16">
        <f t="shared" si="19"/>
        <v>2.4552082306921861</v>
      </c>
    </row>
    <row r="14" spans="1:36" ht="21.95" customHeight="1" x14ac:dyDescent="0.15">
      <c r="A14" s="7">
        <v>8</v>
      </c>
      <c r="B14" s="7" t="s">
        <v>27</v>
      </c>
      <c r="C14" s="23">
        <v>0.9</v>
      </c>
      <c r="D14" s="23">
        <v>0.81</v>
      </c>
      <c r="E14" s="23">
        <v>0.85</v>
      </c>
      <c r="F14" s="19">
        <f t="shared" si="3"/>
        <v>0.85</v>
      </c>
      <c r="G14" s="27">
        <v>43903</v>
      </c>
      <c r="H14" s="24" t="s">
        <v>212</v>
      </c>
      <c r="I14" s="21">
        <f t="shared" si="4"/>
        <v>1.5702326388888885</v>
      </c>
      <c r="J14" s="21">
        <f t="shared" si="20"/>
        <v>5.8613971064814807</v>
      </c>
      <c r="K14" s="8"/>
      <c r="N14" s="28">
        <v>37.410809999999998</v>
      </c>
      <c r="O14" s="28">
        <v>140.40247099999999</v>
      </c>
      <c r="P14" s="12"/>
      <c r="Q14" s="17">
        <f t="shared" si="5"/>
        <v>1.5702326388888885</v>
      </c>
      <c r="R14" s="14">
        <f t="shared" si="6"/>
        <v>37</v>
      </c>
      <c r="S14" s="15">
        <f t="shared" si="7"/>
        <v>41</v>
      </c>
      <c r="T14" s="22">
        <f t="shared" si="8"/>
        <v>8.0999999999767169</v>
      </c>
      <c r="U14" s="14">
        <f t="shared" si="9"/>
        <v>37</v>
      </c>
      <c r="V14" s="15">
        <f t="shared" si="10"/>
        <v>41</v>
      </c>
      <c r="W14" s="15">
        <f t="shared" si="11"/>
        <v>8.0999999999767169</v>
      </c>
      <c r="X14" s="16">
        <f t="shared" si="12"/>
        <v>37.685583333333327</v>
      </c>
      <c r="Y14" s="16">
        <f t="shared" si="13"/>
        <v>0.65773750970136624</v>
      </c>
      <c r="AA14" s="12"/>
      <c r="AB14" s="17">
        <f t="shared" si="0"/>
        <v>5.8613971064814807</v>
      </c>
      <c r="AC14" s="14">
        <f t="shared" si="1"/>
        <v>140</v>
      </c>
      <c r="AD14" s="15">
        <f t="shared" si="2"/>
        <v>40</v>
      </c>
      <c r="AE14" s="22">
        <f t="shared" si="14"/>
        <v>24.709999999962747</v>
      </c>
      <c r="AF14" s="14">
        <f t="shared" si="15"/>
        <v>140</v>
      </c>
      <c r="AG14" s="15">
        <f t="shared" si="16"/>
        <v>40</v>
      </c>
      <c r="AH14" s="15">
        <f t="shared" si="17"/>
        <v>24.709999999962747</v>
      </c>
      <c r="AI14" s="16">
        <f t="shared" si="18"/>
        <v>140.67353055555554</v>
      </c>
      <c r="AJ14" s="16">
        <f t="shared" si="19"/>
        <v>2.4552162785992921</v>
      </c>
    </row>
    <row r="15" spans="1:36" ht="21.95" customHeight="1" x14ac:dyDescent="0.15">
      <c r="A15" s="7">
        <v>9</v>
      </c>
      <c r="B15" s="7" t="s">
        <v>27</v>
      </c>
      <c r="C15" s="23">
        <v>0.69</v>
      </c>
      <c r="D15" s="23">
        <v>0.62</v>
      </c>
      <c r="E15" s="23">
        <v>0.64</v>
      </c>
      <c r="F15" s="19">
        <f t="shared" si="3"/>
        <v>0.65</v>
      </c>
      <c r="G15" s="27">
        <v>43903</v>
      </c>
      <c r="H15" s="24" t="s">
        <v>212</v>
      </c>
      <c r="I15" s="21">
        <f t="shared" si="4"/>
        <v>1.5702453703703705</v>
      </c>
      <c r="J15" s="21">
        <f t="shared" si="20"/>
        <v>5.8614253472222204</v>
      </c>
      <c r="K15" s="8"/>
      <c r="N15" s="28">
        <v>37.410919999999997</v>
      </c>
      <c r="O15" s="28">
        <v>140.402715</v>
      </c>
      <c r="P15" s="12"/>
      <c r="Q15" s="17">
        <f t="shared" si="5"/>
        <v>1.5702453703703705</v>
      </c>
      <c r="R15" s="14">
        <f t="shared" si="6"/>
        <v>37</v>
      </c>
      <c r="S15" s="15">
        <f t="shared" si="7"/>
        <v>41</v>
      </c>
      <c r="T15" s="22">
        <f t="shared" si="8"/>
        <v>9.2000000000116415</v>
      </c>
      <c r="U15" s="14">
        <f t="shared" si="9"/>
        <v>37</v>
      </c>
      <c r="V15" s="15">
        <f t="shared" si="10"/>
        <v>41</v>
      </c>
      <c r="W15" s="15">
        <f t="shared" si="11"/>
        <v>9.2000000000116415</v>
      </c>
      <c r="X15" s="16">
        <f t="shared" si="12"/>
        <v>37.68588888888889</v>
      </c>
      <c r="Y15" s="16">
        <f t="shared" si="13"/>
        <v>0.65774284265185856</v>
      </c>
      <c r="AA15" s="12"/>
      <c r="AB15" s="17">
        <f t="shared" si="0"/>
        <v>5.8614253472222204</v>
      </c>
      <c r="AC15" s="14">
        <f t="shared" si="1"/>
        <v>140</v>
      </c>
      <c r="AD15" s="15">
        <f t="shared" si="2"/>
        <v>40</v>
      </c>
      <c r="AE15" s="22">
        <f t="shared" si="14"/>
        <v>27.149999999906868</v>
      </c>
      <c r="AF15" s="14">
        <f t="shared" si="15"/>
        <v>140</v>
      </c>
      <c r="AG15" s="15">
        <f t="shared" si="16"/>
        <v>40</v>
      </c>
      <c r="AH15" s="15">
        <f t="shared" si="17"/>
        <v>27.149999999906868</v>
      </c>
      <c r="AI15" s="16">
        <f t="shared" si="18"/>
        <v>140.6742083333333</v>
      </c>
      <c r="AJ15" s="16">
        <f t="shared" si="19"/>
        <v>2.4552281080531109</v>
      </c>
    </row>
    <row r="16" spans="1:36" ht="21.95" customHeight="1" x14ac:dyDescent="0.15">
      <c r="A16" s="7">
        <v>10</v>
      </c>
      <c r="B16" s="7" t="s">
        <v>27</v>
      </c>
      <c r="C16" s="23">
        <v>0.74</v>
      </c>
      <c r="D16" s="23">
        <v>0.73</v>
      </c>
      <c r="E16" s="23">
        <v>0.71</v>
      </c>
      <c r="F16" s="19">
        <f t="shared" si="3"/>
        <v>0.73</v>
      </c>
      <c r="G16" s="27">
        <v>43903</v>
      </c>
      <c r="H16" s="24" t="s">
        <v>212</v>
      </c>
      <c r="I16" s="21">
        <f t="shared" si="4"/>
        <v>1.5702313657407405</v>
      </c>
      <c r="J16" s="21">
        <f t="shared" si="20"/>
        <v>5.861444560185185</v>
      </c>
      <c r="K16" s="8"/>
      <c r="N16" s="28">
        <v>37.410798999999997</v>
      </c>
      <c r="O16" s="28">
        <v>140.40288100000001</v>
      </c>
      <c r="P16" s="12"/>
      <c r="Q16" s="17">
        <f t="shared" si="5"/>
        <v>1.5702313657407405</v>
      </c>
      <c r="R16" s="14">
        <f t="shared" si="6"/>
        <v>37</v>
      </c>
      <c r="S16" s="15">
        <f t="shared" si="7"/>
        <v>41</v>
      </c>
      <c r="T16" s="22">
        <f t="shared" si="8"/>
        <v>7.9899999999906868</v>
      </c>
      <c r="U16" s="14">
        <f t="shared" si="9"/>
        <v>37</v>
      </c>
      <c r="V16" s="15">
        <f t="shared" si="10"/>
        <v>41</v>
      </c>
      <c r="W16" s="15">
        <f t="shared" si="11"/>
        <v>7.9899999999906868</v>
      </c>
      <c r="X16" s="16">
        <f t="shared" si="12"/>
        <v>37.685552777777772</v>
      </c>
      <c r="Y16" s="16">
        <f t="shared" si="13"/>
        <v>0.65773697640631712</v>
      </c>
      <c r="AA16" s="12"/>
      <c r="AB16" s="17">
        <f t="shared" si="0"/>
        <v>5.861444560185185</v>
      </c>
      <c r="AC16" s="14">
        <f t="shared" si="1"/>
        <v>140</v>
      </c>
      <c r="AD16" s="15">
        <f t="shared" si="2"/>
        <v>40</v>
      </c>
      <c r="AE16" s="22">
        <f t="shared" si="14"/>
        <v>28.810000000055879</v>
      </c>
      <c r="AF16" s="14">
        <f t="shared" si="15"/>
        <v>140</v>
      </c>
      <c r="AG16" s="15">
        <f t="shared" si="16"/>
        <v>40</v>
      </c>
      <c r="AH16" s="15">
        <f t="shared" si="17"/>
        <v>28.810000000055879</v>
      </c>
      <c r="AI16" s="16">
        <f t="shared" si="18"/>
        <v>140.67466944444445</v>
      </c>
      <c r="AJ16" s="16">
        <f t="shared" si="19"/>
        <v>2.4552361559602178</v>
      </c>
    </row>
    <row r="17" spans="1:36" ht="21.95" customHeight="1" x14ac:dyDescent="0.15">
      <c r="A17" s="7">
        <v>11</v>
      </c>
      <c r="B17" s="7" t="s">
        <v>27</v>
      </c>
      <c r="C17" s="23">
        <v>0.77</v>
      </c>
      <c r="D17" s="23">
        <v>0.74</v>
      </c>
      <c r="E17" s="23">
        <v>0.74</v>
      </c>
      <c r="F17" s="19">
        <f t="shared" si="3"/>
        <v>0.75</v>
      </c>
      <c r="G17" s="27">
        <v>43883</v>
      </c>
      <c r="H17" s="24" t="s">
        <v>212</v>
      </c>
      <c r="I17" s="21">
        <f t="shared" si="4"/>
        <v>1.5702460648148149</v>
      </c>
      <c r="J17" s="21">
        <f t="shared" si="20"/>
        <v>5.861472916666667</v>
      </c>
      <c r="K17" s="8"/>
      <c r="N17" s="28">
        <v>37.410926000000003</v>
      </c>
      <c r="O17" s="28">
        <v>140.40312599999999</v>
      </c>
      <c r="P17" s="12"/>
      <c r="Q17" s="17">
        <f t="shared" si="5"/>
        <v>1.5702460648148149</v>
      </c>
      <c r="R17" s="14">
        <f t="shared" si="6"/>
        <v>37</v>
      </c>
      <c r="S17" s="15">
        <f t="shared" si="7"/>
        <v>41</v>
      </c>
      <c r="T17" s="22">
        <f t="shared" si="8"/>
        <v>9.2600000000093132</v>
      </c>
      <c r="U17" s="14">
        <f t="shared" si="9"/>
        <v>37</v>
      </c>
      <c r="V17" s="15">
        <f t="shared" si="10"/>
        <v>41</v>
      </c>
      <c r="W17" s="15">
        <f t="shared" si="11"/>
        <v>9.2600000000093132</v>
      </c>
      <c r="X17" s="16">
        <f t="shared" si="12"/>
        <v>37.685905555555557</v>
      </c>
      <c r="Y17" s="16">
        <f t="shared" si="13"/>
        <v>0.6577431335400673</v>
      </c>
      <c r="AA17" s="12"/>
      <c r="AB17" s="17">
        <f t="shared" si="0"/>
        <v>5.861472916666667</v>
      </c>
      <c r="AC17" s="14">
        <f t="shared" si="1"/>
        <v>140</v>
      </c>
      <c r="AD17" s="15">
        <f t="shared" si="2"/>
        <v>40</v>
      </c>
      <c r="AE17" s="22">
        <f t="shared" si="14"/>
        <v>31.260000000009313</v>
      </c>
      <c r="AF17" s="14">
        <f t="shared" si="15"/>
        <v>140</v>
      </c>
      <c r="AG17" s="15">
        <f t="shared" si="16"/>
        <v>40</v>
      </c>
      <c r="AH17" s="15">
        <f t="shared" si="17"/>
        <v>31.260000000009313</v>
      </c>
      <c r="AI17" s="16">
        <f t="shared" si="18"/>
        <v>140.67535000000001</v>
      </c>
      <c r="AJ17" s="16">
        <f t="shared" si="19"/>
        <v>2.4552480338954052</v>
      </c>
    </row>
    <row r="18" spans="1:36" ht="21.95" customHeight="1" x14ac:dyDescent="0.15">
      <c r="A18" s="7">
        <v>12</v>
      </c>
      <c r="B18" s="7" t="s">
        <v>27</v>
      </c>
      <c r="C18" s="23">
        <v>0.73</v>
      </c>
      <c r="D18" s="23">
        <v>0.66</v>
      </c>
      <c r="E18" s="23">
        <v>0.65</v>
      </c>
      <c r="F18" s="19">
        <f t="shared" si="3"/>
        <v>0.68</v>
      </c>
      <c r="G18" s="27">
        <v>43883</v>
      </c>
      <c r="H18" s="24" t="s">
        <v>212</v>
      </c>
      <c r="I18" s="21">
        <f>IF(N18&gt;0,DEGREES(Y18)/24,"")</f>
        <v>1.5702304398148146</v>
      </c>
      <c r="J18" s="21">
        <f t="shared" si="20"/>
        <v>5.8614914351851866</v>
      </c>
      <c r="K18" s="8"/>
      <c r="N18" s="28">
        <v>37.410791000000003</v>
      </c>
      <c r="O18" s="28">
        <v>140.40328600000001</v>
      </c>
      <c r="P18" s="12"/>
      <c r="Q18" s="17">
        <f t="shared" si="5"/>
        <v>1.5702304398148146</v>
      </c>
      <c r="R18" s="14">
        <f t="shared" si="6"/>
        <v>37</v>
      </c>
      <c r="S18" s="15">
        <f t="shared" si="7"/>
        <v>41</v>
      </c>
      <c r="T18" s="22">
        <f t="shared" si="8"/>
        <v>7.9099999999743886</v>
      </c>
      <c r="U18" s="14">
        <f t="shared" si="9"/>
        <v>37</v>
      </c>
      <c r="V18" s="15">
        <f t="shared" si="10"/>
        <v>41</v>
      </c>
      <c r="W18" s="15">
        <f t="shared" si="11"/>
        <v>7.9099999999743886</v>
      </c>
      <c r="X18" s="16">
        <f t="shared" si="12"/>
        <v>37.685530555555552</v>
      </c>
      <c r="Y18" s="16">
        <f t="shared" si="13"/>
        <v>0.6577365885553722</v>
      </c>
      <c r="AA18" s="12"/>
      <c r="AB18" s="17">
        <f t="shared" si="0"/>
        <v>5.8614914351851866</v>
      </c>
      <c r="AC18" s="14">
        <f t="shared" si="1"/>
        <v>140</v>
      </c>
      <c r="AD18" s="15">
        <f t="shared" si="2"/>
        <v>40</v>
      </c>
      <c r="AE18" s="22">
        <f t="shared" si="14"/>
        <v>32.860000000102445</v>
      </c>
      <c r="AF18" s="14">
        <f t="shared" si="15"/>
        <v>140</v>
      </c>
      <c r="AG18" s="15">
        <f t="shared" si="16"/>
        <v>40</v>
      </c>
      <c r="AH18" s="15">
        <f t="shared" si="17"/>
        <v>32.860000000102445</v>
      </c>
      <c r="AI18" s="16">
        <f t="shared" si="18"/>
        <v>140.67579444444448</v>
      </c>
      <c r="AJ18" s="16">
        <f t="shared" si="19"/>
        <v>2.4552557909143036</v>
      </c>
    </row>
    <row r="19" spans="1:36" ht="21.95" customHeight="1" x14ac:dyDescent="0.15">
      <c r="A19" s="7">
        <v>13</v>
      </c>
      <c r="B19" s="7" t="s">
        <v>27</v>
      </c>
      <c r="C19" s="23">
        <v>0.77</v>
      </c>
      <c r="D19" s="23">
        <v>0.77</v>
      </c>
      <c r="E19" s="23">
        <v>0.77</v>
      </c>
      <c r="F19" s="19">
        <f t="shared" si="3"/>
        <v>0.77</v>
      </c>
      <c r="G19" s="27">
        <v>43883</v>
      </c>
      <c r="H19" s="24" t="s">
        <v>212</v>
      </c>
      <c r="I19" s="21">
        <f t="shared" si="4"/>
        <v>1.5702472222222221</v>
      </c>
      <c r="J19" s="21">
        <f t="shared" si="20"/>
        <v>5.8615166666666676</v>
      </c>
      <c r="K19" s="8"/>
      <c r="N19" s="28">
        <v>37.410936</v>
      </c>
      <c r="O19" s="28">
        <v>140.403504</v>
      </c>
      <c r="P19" s="12"/>
      <c r="Q19" s="17">
        <f t="shared" si="5"/>
        <v>1.5702472222222221</v>
      </c>
      <c r="R19" s="14">
        <f t="shared" si="6"/>
        <v>37</v>
      </c>
      <c r="S19" s="15">
        <f t="shared" si="7"/>
        <v>41</v>
      </c>
      <c r="T19" s="22">
        <f t="shared" si="8"/>
        <v>9.3599999999860302</v>
      </c>
      <c r="U19" s="14">
        <f t="shared" si="9"/>
        <v>37</v>
      </c>
      <c r="V19" s="15">
        <f t="shared" si="10"/>
        <v>41</v>
      </c>
      <c r="W19" s="15">
        <f t="shared" si="11"/>
        <v>9.3599999999860302</v>
      </c>
      <c r="X19" s="16">
        <f t="shared" si="12"/>
        <v>37.685933333333331</v>
      </c>
      <c r="Y19" s="16">
        <f t="shared" si="13"/>
        <v>0.65774361835374828</v>
      </c>
      <c r="AA19" s="12"/>
      <c r="AB19" s="17">
        <f t="shared" si="0"/>
        <v>5.8615166666666667</v>
      </c>
      <c r="AC19" s="14">
        <f t="shared" si="1"/>
        <v>140</v>
      </c>
      <c r="AD19" s="15">
        <f t="shared" si="2"/>
        <v>40</v>
      </c>
      <c r="AE19" s="22">
        <f t="shared" si="14"/>
        <v>35.040000000037253</v>
      </c>
      <c r="AF19" s="14">
        <f t="shared" si="15"/>
        <v>140</v>
      </c>
      <c r="AG19" s="15">
        <f t="shared" si="16"/>
        <v>40</v>
      </c>
      <c r="AH19" s="15">
        <f t="shared" si="17"/>
        <v>35.040000000037253</v>
      </c>
      <c r="AI19" s="16">
        <f t="shared" si="18"/>
        <v>140.6764</v>
      </c>
      <c r="AJ19" s="16">
        <f t="shared" si="19"/>
        <v>2.4552663598525513</v>
      </c>
    </row>
    <row r="20" spans="1:36" ht="21.95" customHeight="1" x14ac:dyDescent="0.15">
      <c r="A20" s="7">
        <v>14</v>
      </c>
      <c r="B20" s="7" t="s">
        <v>27</v>
      </c>
      <c r="C20" s="23">
        <v>1.06</v>
      </c>
      <c r="D20" s="23">
        <v>0.96</v>
      </c>
      <c r="E20" s="23">
        <v>0.96</v>
      </c>
      <c r="F20" s="19">
        <f t="shared" si="3"/>
        <v>0.99</v>
      </c>
      <c r="G20" s="27">
        <v>43883</v>
      </c>
      <c r="H20" s="24" t="s">
        <v>212</v>
      </c>
      <c r="I20" s="21">
        <f t="shared" si="4"/>
        <v>1.5702256944444446</v>
      </c>
      <c r="J20" s="21">
        <f t="shared" si="20"/>
        <v>5.8615363425925926</v>
      </c>
      <c r="K20" s="8"/>
      <c r="N20" s="28">
        <v>37.41075</v>
      </c>
      <c r="O20" s="28">
        <v>140.403674</v>
      </c>
      <c r="Q20" s="17">
        <f t="shared" si="5"/>
        <v>1.5702256944444446</v>
      </c>
      <c r="R20" s="14">
        <f t="shared" si="6"/>
        <v>37</v>
      </c>
      <c r="S20" s="15">
        <f t="shared" si="7"/>
        <v>41</v>
      </c>
      <c r="T20" s="22">
        <f t="shared" si="8"/>
        <v>7.5</v>
      </c>
      <c r="U20" s="14">
        <f t="shared" si="9"/>
        <v>37</v>
      </c>
      <c r="V20" s="15">
        <f t="shared" si="10"/>
        <v>41</v>
      </c>
      <c r="W20" s="15">
        <f t="shared" si="11"/>
        <v>7.5</v>
      </c>
      <c r="X20" s="16">
        <f t="shared" si="12"/>
        <v>37.685416666666669</v>
      </c>
      <c r="Y20" s="16">
        <f t="shared" si="13"/>
        <v>0.6577346008192797</v>
      </c>
      <c r="AB20" s="17">
        <f t="shared" si="0"/>
        <v>5.8615363425925926</v>
      </c>
      <c r="AC20" s="14">
        <f t="shared" si="1"/>
        <v>140</v>
      </c>
      <c r="AD20" s="15">
        <f t="shared" si="2"/>
        <v>40</v>
      </c>
      <c r="AE20" s="22">
        <f t="shared" si="14"/>
        <v>36.739999999990687</v>
      </c>
      <c r="AF20" s="14">
        <f t="shared" si="15"/>
        <v>140</v>
      </c>
      <c r="AG20" s="15">
        <f t="shared" si="16"/>
        <v>40</v>
      </c>
      <c r="AH20" s="15">
        <f t="shared" si="17"/>
        <v>36.739999999990687</v>
      </c>
      <c r="AI20" s="16">
        <f t="shared" si="18"/>
        <v>140.67687222222222</v>
      </c>
      <c r="AJ20" s="16">
        <f t="shared" si="19"/>
        <v>2.4552746016851299</v>
      </c>
    </row>
    <row r="21" spans="1:36" ht="21.95" customHeight="1" x14ac:dyDescent="0.15">
      <c r="A21" s="7">
        <v>15</v>
      </c>
      <c r="B21" s="7" t="s">
        <v>27</v>
      </c>
      <c r="C21" s="23">
        <v>1.0900000000000001</v>
      </c>
      <c r="D21" s="23">
        <v>1.02</v>
      </c>
      <c r="E21" s="23">
        <v>1.05</v>
      </c>
      <c r="F21" s="19">
        <f t="shared" si="3"/>
        <v>1.05</v>
      </c>
      <c r="G21" s="27">
        <v>43883</v>
      </c>
      <c r="H21" s="24" t="s">
        <v>212</v>
      </c>
      <c r="I21" s="21">
        <f t="shared" si="4"/>
        <v>1.5702438657407409</v>
      </c>
      <c r="J21" s="21">
        <f t="shared" si="20"/>
        <v>5.8616290509259263</v>
      </c>
      <c r="K21" s="8"/>
      <c r="N21" s="28">
        <v>37.410907000000002</v>
      </c>
      <c r="O21" s="28">
        <v>140.40447499999999</v>
      </c>
      <c r="Q21" s="17">
        <f t="shared" si="5"/>
        <v>1.5702438657407409</v>
      </c>
      <c r="R21" s="14">
        <f t="shared" si="6"/>
        <v>37</v>
      </c>
      <c r="S21" s="15">
        <f t="shared" si="7"/>
        <v>41</v>
      </c>
      <c r="T21" s="22">
        <f t="shared" si="8"/>
        <v>9.0700000000069849</v>
      </c>
      <c r="U21" s="14">
        <f t="shared" si="9"/>
        <v>37</v>
      </c>
      <c r="V21" s="15">
        <f t="shared" si="10"/>
        <v>41</v>
      </c>
      <c r="W21" s="15">
        <f t="shared" si="11"/>
        <v>9.0700000000069849</v>
      </c>
      <c r="X21" s="16">
        <f t="shared" si="12"/>
        <v>37.685852777777782</v>
      </c>
      <c r="Y21" s="16">
        <f t="shared" si="13"/>
        <v>0.65774221239407327</v>
      </c>
      <c r="AB21" s="17">
        <f t="shared" si="0"/>
        <v>5.8616290509259263</v>
      </c>
      <c r="AC21" s="14">
        <f t="shared" si="1"/>
        <v>140</v>
      </c>
      <c r="AD21" s="15">
        <f t="shared" si="2"/>
        <v>40</v>
      </c>
      <c r="AE21" s="22">
        <f t="shared" si="14"/>
        <v>44.75</v>
      </c>
      <c r="AF21" s="14">
        <f t="shared" si="15"/>
        <v>140</v>
      </c>
      <c r="AG21" s="15">
        <f t="shared" si="16"/>
        <v>40</v>
      </c>
      <c r="AH21" s="15">
        <f t="shared" si="17"/>
        <v>44.75</v>
      </c>
      <c r="AI21" s="16">
        <f t="shared" si="18"/>
        <v>140.67909722222223</v>
      </c>
      <c r="AJ21" s="16">
        <f t="shared" si="19"/>
        <v>2.4553134352609867</v>
      </c>
    </row>
    <row r="22" spans="1:36" ht="21.95" customHeight="1" x14ac:dyDescent="0.15">
      <c r="A22" s="7">
        <v>16</v>
      </c>
      <c r="B22" s="7" t="s">
        <v>27</v>
      </c>
      <c r="C22" s="23">
        <v>0.97</v>
      </c>
      <c r="D22" s="23">
        <v>0.89</v>
      </c>
      <c r="E22" s="23">
        <v>0.9</v>
      </c>
      <c r="F22" s="19">
        <f t="shared" si="3"/>
        <v>0.92</v>
      </c>
      <c r="G22" s="27">
        <v>43883</v>
      </c>
      <c r="H22" s="24" t="s">
        <v>212</v>
      </c>
      <c r="I22" s="21">
        <f t="shared" si="4"/>
        <v>1.5702456018518516</v>
      </c>
      <c r="J22" s="21">
        <f t="shared" si="20"/>
        <v>5.8616634259259257</v>
      </c>
      <c r="K22" s="8"/>
      <c r="N22" s="28">
        <v>37.410921999999999</v>
      </c>
      <c r="O22" s="28">
        <v>140.40477200000001</v>
      </c>
      <c r="Q22" s="17">
        <f t="shared" si="5"/>
        <v>1.5702456018518516</v>
      </c>
      <c r="R22" s="14">
        <f t="shared" si="6"/>
        <v>37</v>
      </c>
      <c r="S22" s="15">
        <f t="shared" si="7"/>
        <v>41</v>
      </c>
      <c r="T22" s="22">
        <f t="shared" si="8"/>
        <v>9.2199999999720603</v>
      </c>
      <c r="U22" s="14">
        <f t="shared" si="9"/>
        <v>37</v>
      </c>
      <c r="V22" s="15">
        <f t="shared" si="10"/>
        <v>41</v>
      </c>
      <c r="W22" s="15">
        <f t="shared" si="11"/>
        <v>9.2199999999720603</v>
      </c>
      <c r="X22" s="16">
        <f t="shared" si="12"/>
        <v>37.685894444444436</v>
      </c>
      <c r="Y22" s="16">
        <f t="shared" si="13"/>
        <v>0.65774293961459462</v>
      </c>
      <c r="AB22" s="17">
        <f t="shared" si="0"/>
        <v>5.8616634259259257</v>
      </c>
      <c r="AC22" s="14">
        <f t="shared" si="1"/>
        <v>140</v>
      </c>
      <c r="AD22" s="15">
        <f t="shared" si="2"/>
        <v>40</v>
      </c>
      <c r="AE22" s="22">
        <f t="shared" si="14"/>
        <v>47.71999999997206</v>
      </c>
      <c r="AF22" s="14">
        <f t="shared" si="15"/>
        <v>140</v>
      </c>
      <c r="AG22" s="15">
        <f t="shared" si="16"/>
        <v>40</v>
      </c>
      <c r="AH22" s="15">
        <f t="shared" si="17"/>
        <v>47.71999999997206</v>
      </c>
      <c r="AI22" s="16">
        <f t="shared" si="18"/>
        <v>140.67992222222222</v>
      </c>
      <c r="AJ22" s="16">
        <f t="shared" si="19"/>
        <v>2.4553278342273157</v>
      </c>
    </row>
    <row r="23" spans="1:36" ht="21.95" customHeight="1" x14ac:dyDescent="0.15">
      <c r="A23" s="7">
        <v>17</v>
      </c>
      <c r="B23" s="7" t="s">
        <v>27</v>
      </c>
      <c r="C23" s="23">
        <v>0.97</v>
      </c>
      <c r="D23" s="23">
        <v>0.96</v>
      </c>
      <c r="E23" s="23">
        <v>0.95</v>
      </c>
      <c r="F23" s="19">
        <f t="shared" si="3"/>
        <v>0.96</v>
      </c>
      <c r="G23" s="27">
        <v>43883</v>
      </c>
      <c r="H23" s="24" t="s">
        <v>212</v>
      </c>
      <c r="I23" s="21">
        <f t="shared" si="4"/>
        <v>1.5702296296296296</v>
      </c>
      <c r="J23" s="21">
        <f t="shared" si="20"/>
        <v>5.8616802083333326</v>
      </c>
      <c r="K23" s="8"/>
      <c r="N23" s="28">
        <v>37.410784</v>
      </c>
      <c r="O23" s="28">
        <v>140.40491700000001</v>
      </c>
      <c r="Q23" s="17">
        <f t="shared" si="5"/>
        <v>1.5702296296296299</v>
      </c>
      <c r="R23" s="14">
        <f t="shared" si="6"/>
        <v>37</v>
      </c>
      <c r="S23" s="15">
        <f t="shared" si="7"/>
        <v>41</v>
      </c>
      <c r="T23" s="22">
        <f t="shared" si="8"/>
        <v>7.8400000000256114</v>
      </c>
      <c r="U23" s="14">
        <f t="shared" si="9"/>
        <v>37</v>
      </c>
      <c r="V23" s="15">
        <f t="shared" si="10"/>
        <v>41</v>
      </c>
      <c r="W23" s="15">
        <f t="shared" si="11"/>
        <v>7.8400000000256114</v>
      </c>
      <c r="X23" s="16">
        <f t="shared" si="12"/>
        <v>37.685511111111119</v>
      </c>
      <c r="Y23" s="16">
        <f t="shared" si="13"/>
        <v>0.65773624918579554</v>
      </c>
      <c r="AB23" s="17">
        <f t="shared" si="0"/>
        <v>5.8616802083333326</v>
      </c>
      <c r="AC23" s="14">
        <f t="shared" si="1"/>
        <v>140</v>
      </c>
      <c r="AD23" s="15">
        <f t="shared" si="2"/>
        <v>40</v>
      </c>
      <c r="AE23" s="22">
        <f t="shared" si="14"/>
        <v>49.169999999925494</v>
      </c>
      <c r="AF23" s="14">
        <f t="shared" si="15"/>
        <v>140</v>
      </c>
      <c r="AG23" s="15">
        <f t="shared" si="16"/>
        <v>40</v>
      </c>
      <c r="AH23" s="15">
        <f t="shared" si="17"/>
        <v>49.169999999925494</v>
      </c>
      <c r="AI23" s="16">
        <f t="shared" si="18"/>
        <v>140.68032499999998</v>
      </c>
      <c r="AJ23" s="16">
        <f t="shared" si="19"/>
        <v>2.4553348640256916</v>
      </c>
    </row>
    <row r="24" spans="1:36" ht="21.95" customHeight="1" x14ac:dyDescent="0.15">
      <c r="A24" s="7">
        <v>18</v>
      </c>
      <c r="B24" s="7" t="s">
        <v>27</v>
      </c>
      <c r="C24" s="23">
        <v>0.97</v>
      </c>
      <c r="D24" s="23">
        <v>0.93</v>
      </c>
      <c r="E24" s="23">
        <v>0.92</v>
      </c>
      <c r="F24" s="19">
        <f t="shared" si="3"/>
        <v>0.94</v>
      </c>
      <c r="G24" s="27">
        <v>43883</v>
      </c>
      <c r="H24" s="24" t="s">
        <v>212</v>
      </c>
      <c r="I24" s="21">
        <f t="shared" si="4"/>
        <v>1.5702453703703705</v>
      </c>
      <c r="J24" s="21">
        <f t="shared" si="20"/>
        <v>5.8617091435185174</v>
      </c>
      <c r="K24" s="8"/>
      <c r="N24" s="28">
        <v>37.410919999999997</v>
      </c>
      <c r="O24" s="28">
        <v>140.40516700000001</v>
      </c>
      <c r="Q24" s="17">
        <f t="shared" si="5"/>
        <v>1.5702453703703705</v>
      </c>
      <c r="R24" s="14">
        <f t="shared" si="6"/>
        <v>37</v>
      </c>
      <c r="S24" s="15">
        <f t="shared" si="7"/>
        <v>41</v>
      </c>
      <c r="T24" s="22">
        <f t="shared" si="8"/>
        <v>9.2000000000116415</v>
      </c>
      <c r="U24" s="14">
        <f t="shared" si="9"/>
        <v>37</v>
      </c>
      <c r="V24" s="15">
        <f t="shared" si="10"/>
        <v>41</v>
      </c>
      <c r="W24" s="15">
        <f t="shared" si="11"/>
        <v>9.2000000000116415</v>
      </c>
      <c r="X24" s="16">
        <f t="shared" si="12"/>
        <v>37.68588888888889</v>
      </c>
      <c r="Y24" s="16">
        <f t="shared" si="13"/>
        <v>0.65774284265185856</v>
      </c>
      <c r="AB24" s="17">
        <f t="shared" si="0"/>
        <v>5.8617091435185174</v>
      </c>
      <c r="AC24" s="14">
        <f t="shared" si="1"/>
        <v>140</v>
      </c>
      <c r="AD24" s="15">
        <f t="shared" si="2"/>
        <v>40</v>
      </c>
      <c r="AE24" s="22">
        <f t="shared" si="14"/>
        <v>51.669999999925494</v>
      </c>
      <c r="AF24" s="14">
        <f t="shared" si="15"/>
        <v>140</v>
      </c>
      <c r="AG24" s="15">
        <f t="shared" si="16"/>
        <v>40</v>
      </c>
      <c r="AH24" s="15">
        <f t="shared" si="17"/>
        <v>51.669999999925494</v>
      </c>
      <c r="AI24" s="16">
        <f t="shared" si="18"/>
        <v>140.68101944444442</v>
      </c>
      <c r="AJ24" s="16">
        <f t="shared" si="19"/>
        <v>2.4553469843677189</v>
      </c>
    </row>
    <row r="25" spans="1:36" ht="21.95" customHeight="1" x14ac:dyDescent="0.15">
      <c r="A25" s="7">
        <v>19</v>
      </c>
      <c r="B25" s="7" t="s">
        <v>27</v>
      </c>
      <c r="C25" s="23">
        <v>1.17</v>
      </c>
      <c r="D25" s="23">
        <v>1.0900000000000001</v>
      </c>
      <c r="E25" s="23">
        <v>1.08</v>
      </c>
      <c r="F25" s="19">
        <f t="shared" si="3"/>
        <v>1.1100000000000001</v>
      </c>
      <c r="G25" s="27">
        <v>43883</v>
      </c>
      <c r="H25" s="24" t="s">
        <v>212</v>
      </c>
      <c r="I25" s="21">
        <f t="shared" si="4"/>
        <v>1.5702277777777776</v>
      </c>
      <c r="J25" s="21">
        <f t="shared" si="20"/>
        <v>5.8617282407407414</v>
      </c>
      <c r="K25" s="8"/>
      <c r="N25" s="28">
        <v>37.410767999999997</v>
      </c>
      <c r="O25" s="28">
        <v>140.40533199999999</v>
      </c>
      <c r="Q25" s="17">
        <f t="shared" si="5"/>
        <v>1.5702277777777776</v>
      </c>
      <c r="R25" s="14">
        <f t="shared" si="6"/>
        <v>37</v>
      </c>
      <c r="S25" s="15">
        <f t="shared" si="7"/>
        <v>41</v>
      </c>
      <c r="T25" s="22">
        <f t="shared" si="8"/>
        <v>7.6799999999930151</v>
      </c>
      <c r="U25" s="14">
        <f t="shared" si="9"/>
        <v>37</v>
      </c>
      <c r="V25" s="15">
        <f t="shared" si="10"/>
        <v>41</v>
      </c>
      <c r="W25" s="15">
        <f t="shared" si="11"/>
        <v>7.6799999999930151</v>
      </c>
      <c r="X25" s="16">
        <f t="shared" si="12"/>
        <v>37.685466666666663</v>
      </c>
      <c r="Y25" s="16">
        <f t="shared" si="13"/>
        <v>0.65773547348390571</v>
      </c>
      <c r="AB25" s="17">
        <f t="shared" si="0"/>
        <v>5.8617282407407414</v>
      </c>
      <c r="AC25" s="14">
        <f t="shared" si="1"/>
        <v>140</v>
      </c>
      <c r="AD25" s="15">
        <f t="shared" si="2"/>
        <v>40</v>
      </c>
      <c r="AE25" s="22">
        <f t="shared" si="14"/>
        <v>53.320000000065193</v>
      </c>
      <c r="AF25" s="14">
        <f t="shared" si="15"/>
        <v>140</v>
      </c>
      <c r="AG25" s="15">
        <f t="shared" si="16"/>
        <v>40</v>
      </c>
      <c r="AH25" s="15">
        <f t="shared" si="17"/>
        <v>53.320000000065193</v>
      </c>
      <c r="AI25" s="16">
        <f t="shared" si="18"/>
        <v>140.68147777777779</v>
      </c>
      <c r="AJ25" s="16">
        <f t="shared" si="19"/>
        <v>2.4553549837934581</v>
      </c>
    </row>
    <row r="26" spans="1:36" ht="21.95" customHeight="1" x14ac:dyDescent="0.15">
      <c r="A26" s="7">
        <v>20</v>
      </c>
      <c r="B26" s="7" t="s">
        <v>27</v>
      </c>
      <c r="C26" s="23">
        <v>0.8</v>
      </c>
      <c r="D26" s="23">
        <v>0.77</v>
      </c>
      <c r="E26" s="23">
        <v>0.79</v>
      </c>
      <c r="F26" s="19">
        <f t="shared" si="3"/>
        <v>0.79</v>
      </c>
      <c r="G26" s="27">
        <v>43883</v>
      </c>
      <c r="H26" s="24" t="s">
        <v>212</v>
      </c>
      <c r="I26" s="21">
        <f t="shared" si="4"/>
        <v>1.5702385416666667</v>
      </c>
      <c r="J26" s="21">
        <f t="shared" si="20"/>
        <v>5.8617552083333324</v>
      </c>
      <c r="K26" s="8"/>
      <c r="N26" s="28">
        <v>37.410860999999997</v>
      </c>
      <c r="O26" s="28">
        <v>140.405565</v>
      </c>
      <c r="Q26" s="17">
        <f t="shared" ref="Q26:Q36" si="21">IF(N26&gt;0,(U26*3600+V26*60+W26)/3600/24,0)</f>
        <v>1.5702385416666667</v>
      </c>
      <c r="R26" s="14">
        <f t="shared" ref="R26:R36" si="22">ROUNDDOWN(N26,0)</f>
        <v>37</v>
      </c>
      <c r="S26" s="15">
        <f t="shared" ref="S26:S36" si="23">ROUNDDOWN((N26-R26)*100,0)</f>
        <v>41</v>
      </c>
      <c r="T26" s="22">
        <f t="shared" si="8"/>
        <v>8.6099999999860302</v>
      </c>
      <c r="U26" s="14">
        <f t="shared" ref="U26:U36" si="24">R26</f>
        <v>37</v>
      </c>
      <c r="V26" s="15">
        <f t="shared" ref="V26:V36" si="25">IF(T26&gt;60,S26+1,S26)</f>
        <v>41</v>
      </c>
      <c r="W26" s="15">
        <f t="shared" ref="W26:W36" si="26">IF(T26&gt;60,0,T26)</f>
        <v>8.6099999999860302</v>
      </c>
      <c r="X26" s="16">
        <f t="shared" ref="X26:X36" si="27">(U26*3600+V26*60+W26)/3600</f>
        <v>37.685724999999998</v>
      </c>
      <c r="Y26" s="16">
        <f t="shared" ref="Y26:Y36" si="28">X26*PI()/180</f>
        <v>0.65773998225113994</v>
      </c>
      <c r="AB26" s="17">
        <f t="shared" ref="AB26:AB36" si="29">IF(O26&gt;0,(AF26*3600+AG26*60+AH26)/3600/24,0)</f>
        <v>5.8617552083333324</v>
      </c>
      <c r="AC26" s="14">
        <f t="shared" ref="AC26:AC36" si="30">ROUNDDOWN(O26,0)</f>
        <v>140</v>
      </c>
      <c r="AD26" s="15">
        <f t="shared" ref="AD26:AD36" si="31">ROUNDDOWN((O26-AC26)*100,0)</f>
        <v>40</v>
      </c>
      <c r="AE26" s="22">
        <f t="shared" si="14"/>
        <v>55.649999999906868</v>
      </c>
      <c r="AF26" s="14">
        <f t="shared" ref="AF26:AF36" si="32">AC26</f>
        <v>140</v>
      </c>
      <c r="AG26" s="15">
        <f t="shared" ref="AG26:AG36" si="33">IF(AE26&gt;60,AD26+1,AD26)</f>
        <v>40</v>
      </c>
      <c r="AH26" s="15">
        <f t="shared" ref="AH26:AH36" si="34">IF(AE26&gt;60,0,AE26)</f>
        <v>55.649999999906868</v>
      </c>
      <c r="AI26" s="16">
        <f t="shared" ref="AI26:AI36" si="35">(AF26*3600+AG26*60+AH26)/3600</f>
        <v>140.68212499999998</v>
      </c>
      <c r="AJ26" s="16">
        <f t="shared" ref="AJ26:AJ36" si="36">AI26*PI()/180</f>
        <v>2.4553662799522273</v>
      </c>
    </row>
    <row r="27" spans="1:36" ht="21.95" customHeight="1" x14ac:dyDescent="0.15">
      <c r="A27" s="7">
        <v>21</v>
      </c>
      <c r="B27" s="7" t="s">
        <v>27</v>
      </c>
      <c r="C27" s="23">
        <v>0.93</v>
      </c>
      <c r="D27" s="23">
        <v>0.84</v>
      </c>
      <c r="E27" s="23">
        <v>0.83</v>
      </c>
      <c r="F27" s="19">
        <f t="shared" si="3"/>
        <v>0.87</v>
      </c>
      <c r="G27" s="27">
        <v>43903</v>
      </c>
      <c r="H27" s="24" t="s">
        <v>212</v>
      </c>
      <c r="I27" s="21">
        <f t="shared" si="4"/>
        <v>1.570213310185185</v>
      </c>
      <c r="J27" s="21">
        <f t="shared" si="20"/>
        <v>5.8613856481481479</v>
      </c>
      <c r="K27" s="8"/>
      <c r="N27" s="28">
        <v>37.410643</v>
      </c>
      <c r="O27" s="28">
        <v>140.40237200000001</v>
      </c>
      <c r="Q27" s="17">
        <f t="shared" si="21"/>
        <v>1.5702133101851852</v>
      </c>
      <c r="R27" s="14">
        <f t="shared" si="22"/>
        <v>37</v>
      </c>
      <c r="S27" s="15">
        <f t="shared" si="23"/>
        <v>41</v>
      </c>
      <c r="T27" s="22">
        <f t="shared" si="8"/>
        <v>6.4299999999930151</v>
      </c>
      <c r="U27" s="14">
        <f t="shared" si="24"/>
        <v>37</v>
      </c>
      <c r="V27" s="15">
        <f t="shared" si="25"/>
        <v>41</v>
      </c>
      <c r="W27" s="15">
        <f t="shared" si="26"/>
        <v>6.4299999999930151</v>
      </c>
      <c r="X27" s="16">
        <f t="shared" si="27"/>
        <v>37.685119444444446</v>
      </c>
      <c r="Y27" s="16">
        <f t="shared" si="28"/>
        <v>0.65772941331289181</v>
      </c>
      <c r="AB27" s="17">
        <f t="shared" si="29"/>
        <v>5.8613856481481479</v>
      </c>
      <c r="AC27" s="14">
        <f t="shared" si="30"/>
        <v>140</v>
      </c>
      <c r="AD27" s="15">
        <f t="shared" si="31"/>
        <v>40</v>
      </c>
      <c r="AE27" s="22">
        <f t="shared" si="14"/>
        <v>23.71999999997206</v>
      </c>
      <c r="AF27" s="14">
        <f t="shared" si="32"/>
        <v>140</v>
      </c>
      <c r="AG27" s="15">
        <f t="shared" si="33"/>
        <v>40</v>
      </c>
      <c r="AH27" s="15">
        <f t="shared" si="34"/>
        <v>23.71999999997206</v>
      </c>
      <c r="AI27" s="16">
        <f t="shared" si="35"/>
        <v>140.67325555555556</v>
      </c>
      <c r="AJ27" s="16">
        <f t="shared" si="36"/>
        <v>2.4552114789438493</v>
      </c>
    </row>
    <row r="28" spans="1:36" ht="21.95" customHeight="1" x14ac:dyDescent="0.15">
      <c r="A28" s="7">
        <v>22</v>
      </c>
      <c r="B28" s="7" t="s">
        <v>27</v>
      </c>
      <c r="C28" s="23">
        <v>0.86</v>
      </c>
      <c r="D28" s="23">
        <v>0.85</v>
      </c>
      <c r="E28" s="23">
        <v>0.84</v>
      </c>
      <c r="F28" s="19">
        <f t="shared" si="3"/>
        <v>0.85</v>
      </c>
      <c r="G28" s="27">
        <v>43903</v>
      </c>
      <c r="H28" s="24" t="s">
        <v>212</v>
      </c>
      <c r="I28" s="21">
        <f t="shared" si="4"/>
        <v>1.5701949074074077</v>
      </c>
      <c r="J28" s="21">
        <f t="shared" si="20"/>
        <v>5.8613947916666662</v>
      </c>
      <c r="K28" s="8"/>
      <c r="N28" s="28">
        <v>37.410483999999997</v>
      </c>
      <c r="O28" s="28">
        <v>140.40245100000001</v>
      </c>
      <c r="Q28" s="17">
        <f t="shared" si="21"/>
        <v>1.5701949074074077</v>
      </c>
      <c r="R28" s="14">
        <f t="shared" si="22"/>
        <v>37</v>
      </c>
      <c r="S28" s="15">
        <f t="shared" si="23"/>
        <v>41</v>
      </c>
      <c r="T28" s="22">
        <f t="shared" si="8"/>
        <v>4.8400000000256114</v>
      </c>
      <c r="U28" s="14">
        <f t="shared" si="24"/>
        <v>37</v>
      </c>
      <c r="V28" s="15">
        <f t="shared" si="25"/>
        <v>41</v>
      </c>
      <c r="W28" s="15">
        <f t="shared" si="26"/>
        <v>4.8400000000256114</v>
      </c>
      <c r="X28" s="16">
        <f t="shared" si="27"/>
        <v>37.684677777777786</v>
      </c>
      <c r="Y28" s="16">
        <f t="shared" si="28"/>
        <v>0.6577217047753624</v>
      </c>
      <c r="AB28" s="17">
        <f t="shared" si="29"/>
        <v>5.8613947916666662</v>
      </c>
      <c r="AC28" s="14">
        <f t="shared" si="30"/>
        <v>140</v>
      </c>
      <c r="AD28" s="15">
        <f t="shared" si="31"/>
        <v>40</v>
      </c>
      <c r="AE28" s="22">
        <f t="shared" si="14"/>
        <v>24.510000000009313</v>
      </c>
      <c r="AF28" s="14">
        <f t="shared" si="32"/>
        <v>140</v>
      </c>
      <c r="AG28" s="15">
        <f t="shared" si="33"/>
        <v>40</v>
      </c>
      <c r="AH28" s="15">
        <f t="shared" si="34"/>
        <v>24.510000000009313</v>
      </c>
      <c r="AI28" s="16">
        <f t="shared" si="35"/>
        <v>140.673475</v>
      </c>
      <c r="AJ28" s="16">
        <f t="shared" si="36"/>
        <v>2.4552153089719302</v>
      </c>
    </row>
    <row r="29" spans="1:36" ht="21.95" customHeight="1" x14ac:dyDescent="0.15">
      <c r="A29" s="7">
        <v>23</v>
      </c>
      <c r="B29" s="7" t="s">
        <v>27</v>
      </c>
      <c r="C29" s="23">
        <v>0.73</v>
      </c>
      <c r="D29" s="23">
        <v>0.72</v>
      </c>
      <c r="E29" s="23">
        <v>0.71</v>
      </c>
      <c r="F29" s="19">
        <f t="shared" si="3"/>
        <v>0.72</v>
      </c>
      <c r="G29" s="27">
        <v>43903</v>
      </c>
      <c r="H29" s="24" t="s">
        <v>212</v>
      </c>
      <c r="I29" s="21">
        <f t="shared" si="4"/>
        <v>1.5702085648148152</v>
      </c>
      <c r="J29" s="21">
        <f t="shared" si="20"/>
        <v>5.8614255787037033</v>
      </c>
      <c r="K29" s="8"/>
      <c r="N29" s="28">
        <v>37.410601999999997</v>
      </c>
      <c r="O29" s="28">
        <v>140.402717</v>
      </c>
      <c r="Q29" s="17">
        <f t="shared" si="21"/>
        <v>1.5702085648148152</v>
      </c>
      <c r="R29" s="14">
        <f t="shared" si="22"/>
        <v>37</v>
      </c>
      <c r="S29" s="15">
        <f t="shared" si="23"/>
        <v>41</v>
      </c>
      <c r="T29" s="22">
        <f t="shared" si="8"/>
        <v>6.0200000000186265</v>
      </c>
      <c r="U29" s="14">
        <f t="shared" si="24"/>
        <v>37</v>
      </c>
      <c r="V29" s="15">
        <f t="shared" si="25"/>
        <v>41</v>
      </c>
      <c r="W29" s="15">
        <f t="shared" si="26"/>
        <v>6.0200000000186265</v>
      </c>
      <c r="X29" s="16">
        <f t="shared" si="27"/>
        <v>37.685005555555563</v>
      </c>
      <c r="Y29" s="16">
        <f t="shared" si="28"/>
        <v>0.65772742557679942</v>
      </c>
      <c r="AB29" s="17">
        <f t="shared" si="29"/>
        <v>5.8614255787037024</v>
      </c>
      <c r="AC29" s="14">
        <f t="shared" si="30"/>
        <v>140</v>
      </c>
      <c r="AD29" s="15">
        <f t="shared" si="31"/>
        <v>40</v>
      </c>
      <c r="AE29" s="22">
        <f t="shared" si="14"/>
        <v>27.169999999925494</v>
      </c>
      <c r="AF29" s="14">
        <f t="shared" si="32"/>
        <v>140</v>
      </c>
      <c r="AG29" s="15">
        <f t="shared" si="33"/>
        <v>40</v>
      </c>
      <c r="AH29" s="15">
        <f t="shared" si="34"/>
        <v>27.169999999925494</v>
      </c>
      <c r="AI29" s="16">
        <f t="shared" si="35"/>
        <v>140.67421388888886</v>
      </c>
      <c r="AJ29" s="16">
        <f t="shared" si="36"/>
        <v>2.4552282050158474</v>
      </c>
    </row>
    <row r="30" spans="1:36" ht="21.95" customHeight="1" x14ac:dyDescent="0.15">
      <c r="A30" s="7">
        <v>24</v>
      </c>
      <c r="B30" s="7" t="s">
        <v>27</v>
      </c>
      <c r="C30" s="23">
        <v>0.9</v>
      </c>
      <c r="D30" s="23">
        <v>0.78</v>
      </c>
      <c r="E30" s="23">
        <v>0.8</v>
      </c>
      <c r="F30" s="19">
        <f t="shared" si="3"/>
        <v>0.83</v>
      </c>
      <c r="G30" s="27">
        <v>43903</v>
      </c>
      <c r="H30" s="24" t="s">
        <v>212</v>
      </c>
      <c r="I30" s="21">
        <f t="shared" si="4"/>
        <v>1.5701925925925926</v>
      </c>
      <c r="J30" s="21">
        <f t="shared" si="20"/>
        <v>5.8614416666666678</v>
      </c>
      <c r="K30" s="8"/>
      <c r="N30" s="28">
        <v>37.410463999999997</v>
      </c>
      <c r="O30" s="28">
        <v>140.40285600000001</v>
      </c>
      <c r="Q30" s="17">
        <f t="shared" si="21"/>
        <v>1.5701925925925926</v>
      </c>
      <c r="R30" s="14">
        <f t="shared" si="22"/>
        <v>37</v>
      </c>
      <c r="S30" s="15">
        <f t="shared" si="23"/>
        <v>41</v>
      </c>
      <c r="T30" s="22">
        <f t="shared" si="8"/>
        <v>4.6400000000139698</v>
      </c>
      <c r="U30" s="14">
        <f t="shared" si="24"/>
        <v>37</v>
      </c>
      <c r="V30" s="15">
        <f t="shared" si="25"/>
        <v>41</v>
      </c>
      <c r="W30" s="15">
        <f t="shared" si="26"/>
        <v>4.6400000000139698</v>
      </c>
      <c r="X30" s="16">
        <f t="shared" si="27"/>
        <v>37.684622222222224</v>
      </c>
      <c r="Y30" s="16">
        <f t="shared" si="28"/>
        <v>0.657720735148</v>
      </c>
      <c r="AB30" s="17">
        <f t="shared" si="29"/>
        <v>5.8614416666666678</v>
      </c>
      <c r="AC30" s="14">
        <f t="shared" si="30"/>
        <v>140</v>
      </c>
      <c r="AD30" s="15">
        <f t="shared" si="31"/>
        <v>40</v>
      </c>
      <c r="AE30" s="22">
        <f t="shared" si="14"/>
        <v>28.560000000055879</v>
      </c>
      <c r="AF30" s="14">
        <f t="shared" si="32"/>
        <v>140</v>
      </c>
      <c r="AG30" s="15">
        <f t="shared" si="33"/>
        <v>40</v>
      </c>
      <c r="AH30" s="15">
        <f t="shared" si="34"/>
        <v>28.560000000055879</v>
      </c>
      <c r="AI30" s="16">
        <f t="shared" si="35"/>
        <v>140.67460000000003</v>
      </c>
      <c r="AJ30" s="16">
        <f t="shared" si="36"/>
        <v>2.4552349439260155</v>
      </c>
    </row>
    <row r="31" spans="1:36" ht="21.95" customHeight="1" x14ac:dyDescent="0.15">
      <c r="A31" s="7">
        <v>25</v>
      </c>
      <c r="B31" s="7" t="s">
        <v>27</v>
      </c>
      <c r="C31" s="23">
        <v>0.71</v>
      </c>
      <c r="D31" s="23">
        <v>0.67</v>
      </c>
      <c r="E31" s="23">
        <v>0.68</v>
      </c>
      <c r="F31" s="19">
        <f t="shared" si="3"/>
        <v>0.69</v>
      </c>
      <c r="G31" s="27">
        <v>43883</v>
      </c>
      <c r="H31" s="24" t="s">
        <v>212</v>
      </c>
      <c r="I31" s="21">
        <f t="shared" si="4"/>
        <v>1.570209722222222</v>
      </c>
      <c r="J31" s="21">
        <f t="shared" si="20"/>
        <v>5.861471180555557</v>
      </c>
      <c r="K31" s="8"/>
      <c r="N31" s="28">
        <v>37.410612</v>
      </c>
      <c r="O31" s="28">
        <v>140.403111</v>
      </c>
      <c r="Q31" s="17">
        <f t="shared" si="21"/>
        <v>1.570209722222222</v>
      </c>
      <c r="R31" s="14">
        <f t="shared" si="22"/>
        <v>37</v>
      </c>
      <c r="S31" s="15">
        <f t="shared" si="23"/>
        <v>41</v>
      </c>
      <c r="T31" s="22">
        <f t="shared" si="8"/>
        <v>6.1199999999953434</v>
      </c>
      <c r="U31" s="14">
        <f t="shared" si="24"/>
        <v>37</v>
      </c>
      <c r="V31" s="15">
        <f t="shared" si="25"/>
        <v>41</v>
      </c>
      <c r="W31" s="15">
        <f t="shared" si="26"/>
        <v>6.1199999999953434</v>
      </c>
      <c r="X31" s="16">
        <f t="shared" si="27"/>
        <v>37.68503333333333</v>
      </c>
      <c r="Y31" s="16">
        <f t="shared" si="28"/>
        <v>0.65772791039048029</v>
      </c>
      <c r="AB31" s="17">
        <f t="shared" si="29"/>
        <v>5.861471180555557</v>
      </c>
      <c r="AC31" s="14">
        <f t="shared" si="30"/>
        <v>140</v>
      </c>
      <c r="AD31" s="15">
        <f t="shared" si="31"/>
        <v>40</v>
      </c>
      <c r="AE31" s="22">
        <f t="shared" si="14"/>
        <v>31.110000000102445</v>
      </c>
      <c r="AF31" s="14">
        <f t="shared" si="32"/>
        <v>140</v>
      </c>
      <c r="AG31" s="15">
        <f t="shared" si="33"/>
        <v>40</v>
      </c>
      <c r="AH31" s="15">
        <f t="shared" si="34"/>
        <v>31.110000000102445</v>
      </c>
      <c r="AI31" s="16">
        <f t="shared" si="35"/>
        <v>140.67530833333336</v>
      </c>
      <c r="AJ31" s="16">
        <f t="shared" si="36"/>
        <v>2.4552473066748837</v>
      </c>
    </row>
    <row r="32" spans="1:36" ht="21.95" customHeight="1" x14ac:dyDescent="0.15">
      <c r="A32" s="7">
        <v>26</v>
      </c>
      <c r="B32" s="7" t="s">
        <v>27</v>
      </c>
      <c r="C32" s="23">
        <v>1.03</v>
      </c>
      <c r="D32" s="23">
        <v>1.03</v>
      </c>
      <c r="E32" s="23">
        <v>1.02</v>
      </c>
      <c r="F32" s="19">
        <f t="shared" si="3"/>
        <v>1.03</v>
      </c>
      <c r="G32" s="27">
        <v>43903</v>
      </c>
      <c r="H32" s="24" t="s">
        <v>212</v>
      </c>
      <c r="I32" s="21">
        <f t="shared" si="4"/>
        <v>1.5701932870370372</v>
      </c>
      <c r="J32" s="21">
        <f t="shared" si="20"/>
        <v>5.8614891203703694</v>
      </c>
      <c r="K32" s="8"/>
      <c r="N32" s="28">
        <v>37.410469999999997</v>
      </c>
      <c r="O32" s="28">
        <v>140.403266</v>
      </c>
      <c r="Q32" s="17">
        <f t="shared" si="21"/>
        <v>1.5701932870370372</v>
      </c>
      <c r="R32" s="14">
        <f t="shared" si="22"/>
        <v>37</v>
      </c>
      <c r="S32" s="15">
        <f t="shared" si="23"/>
        <v>41</v>
      </c>
      <c r="T32" s="22">
        <f t="shared" si="8"/>
        <v>4.7000000000116415</v>
      </c>
      <c r="U32" s="14">
        <f t="shared" si="24"/>
        <v>37</v>
      </c>
      <c r="V32" s="15">
        <f t="shared" si="25"/>
        <v>41</v>
      </c>
      <c r="W32" s="15">
        <f t="shared" si="26"/>
        <v>4.7000000000116415</v>
      </c>
      <c r="X32" s="16">
        <f t="shared" si="27"/>
        <v>37.684638888888891</v>
      </c>
      <c r="Y32" s="16">
        <f t="shared" si="28"/>
        <v>0.65772102603620863</v>
      </c>
      <c r="AB32" s="17">
        <f t="shared" si="29"/>
        <v>5.8614891203703694</v>
      </c>
      <c r="AC32" s="14">
        <f t="shared" si="30"/>
        <v>140</v>
      </c>
      <c r="AD32" s="15">
        <f t="shared" si="31"/>
        <v>40</v>
      </c>
      <c r="AE32" s="22">
        <f t="shared" si="14"/>
        <v>32.659999999916181</v>
      </c>
      <c r="AF32" s="14">
        <f t="shared" si="32"/>
        <v>140</v>
      </c>
      <c r="AG32" s="15">
        <f t="shared" si="33"/>
        <v>40</v>
      </c>
      <c r="AH32" s="15">
        <f t="shared" si="34"/>
        <v>32.659999999916181</v>
      </c>
      <c r="AI32" s="16">
        <f t="shared" si="35"/>
        <v>140.67573888888887</v>
      </c>
      <c r="AJ32" s="16">
        <f t="shared" si="36"/>
        <v>2.4552548212869403</v>
      </c>
    </row>
    <row r="33" spans="1:36" ht="21.95" customHeight="1" x14ac:dyDescent="0.15">
      <c r="A33" s="26">
        <v>27</v>
      </c>
      <c r="B33" s="7" t="s">
        <v>27</v>
      </c>
      <c r="C33" s="23">
        <v>1.06</v>
      </c>
      <c r="D33" s="23">
        <v>1.06</v>
      </c>
      <c r="E33" s="23">
        <v>1.07</v>
      </c>
      <c r="F33" s="19">
        <f t="shared" si="3"/>
        <v>1.06</v>
      </c>
      <c r="G33" s="27">
        <v>43883</v>
      </c>
      <c r="H33" s="24" t="s">
        <v>212</v>
      </c>
      <c r="I33" s="21">
        <f t="shared" si="4"/>
        <v>1.5702099537037038</v>
      </c>
      <c r="J33" s="21">
        <f t="shared" si="20"/>
        <v>5.8615206018518515</v>
      </c>
      <c r="K33" s="8"/>
      <c r="N33" s="28">
        <v>37.410614000000002</v>
      </c>
      <c r="O33" s="28">
        <v>140.403538</v>
      </c>
      <c r="Q33" s="17">
        <f t="shared" si="21"/>
        <v>1.5702099537037038</v>
      </c>
      <c r="R33" s="14">
        <f t="shared" si="22"/>
        <v>37</v>
      </c>
      <c r="S33" s="15">
        <f t="shared" si="23"/>
        <v>41</v>
      </c>
      <c r="T33" s="22">
        <f t="shared" si="8"/>
        <v>6.1400000000139698</v>
      </c>
      <c r="U33" s="14">
        <f t="shared" si="24"/>
        <v>37</v>
      </c>
      <c r="V33" s="15">
        <f t="shared" si="25"/>
        <v>41</v>
      </c>
      <c r="W33" s="15">
        <f t="shared" si="26"/>
        <v>6.1400000000139698</v>
      </c>
      <c r="X33" s="16">
        <f t="shared" si="27"/>
        <v>37.68503888888889</v>
      </c>
      <c r="Y33" s="16">
        <f t="shared" si="28"/>
        <v>0.65772800735321668</v>
      </c>
      <c r="AB33" s="17">
        <f t="shared" si="29"/>
        <v>5.8615206018518506</v>
      </c>
      <c r="AC33" s="14">
        <f t="shared" si="30"/>
        <v>140</v>
      </c>
      <c r="AD33" s="15">
        <f t="shared" si="31"/>
        <v>40</v>
      </c>
      <c r="AE33" s="22">
        <f t="shared" si="14"/>
        <v>35.379999999888241</v>
      </c>
      <c r="AF33" s="14">
        <f t="shared" si="32"/>
        <v>140</v>
      </c>
      <c r="AG33" s="15">
        <f t="shared" si="33"/>
        <v>40</v>
      </c>
      <c r="AH33" s="15">
        <f t="shared" si="34"/>
        <v>35.379999999888241</v>
      </c>
      <c r="AI33" s="16">
        <f t="shared" si="35"/>
        <v>140.67649444444442</v>
      </c>
      <c r="AJ33" s="16">
        <f t="shared" si="36"/>
        <v>2.4552680082190665</v>
      </c>
    </row>
    <row r="34" spans="1:36" ht="21.95" customHeight="1" x14ac:dyDescent="0.15">
      <c r="A34" s="26">
        <v>28</v>
      </c>
      <c r="B34" s="7" t="s">
        <v>27</v>
      </c>
      <c r="C34" s="23">
        <v>0.78</v>
      </c>
      <c r="D34" s="23">
        <v>0.76</v>
      </c>
      <c r="E34" s="23">
        <v>0.76</v>
      </c>
      <c r="F34" s="19">
        <f t="shared" si="3"/>
        <v>0.77</v>
      </c>
      <c r="G34" s="27">
        <v>43883</v>
      </c>
      <c r="H34" s="24" t="s">
        <v>212</v>
      </c>
      <c r="I34" s="21">
        <f t="shared" si="4"/>
        <v>1.5701934027777777</v>
      </c>
      <c r="J34" s="21">
        <f t="shared" si="20"/>
        <v>5.8615385416666657</v>
      </c>
      <c r="K34" s="8"/>
      <c r="N34" s="28">
        <v>37.410471000000001</v>
      </c>
      <c r="O34" s="28">
        <v>140.403693</v>
      </c>
      <c r="Q34" s="17">
        <f t="shared" si="21"/>
        <v>1.570193402777778</v>
      </c>
      <c r="R34" s="14">
        <f t="shared" si="22"/>
        <v>37</v>
      </c>
      <c r="S34" s="15">
        <f t="shared" si="23"/>
        <v>41</v>
      </c>
      <c r="T34" s="22">
        <f t="shared" si="8"/>
        <v>4.7100000000209548</v>
      </c>
      <c r="U34" s="14">
        <f t="shared" si="24"/>
        <v>37</v>
      </c>
      <c r="V34" s="15">
        <f t="shared" si="25"/>
        <v>41</v>
      </c>
      <c r="W34" s="15">
        <f t="shared" si="26"/>
        <v>4.7100000000209548</v>
      </c>
      <c r="X34" s="16">
        <f t="shared" si="27"/>
        <v>37.684641666666671</v>
      </c>
      <c r="Y34" s="16">
        <f t="shared" si="28"/>
        <v>0.65772107451757678</v>
      </c>
      <c r="AB34" s="17">
        <f t="shared" si="29"/>
        <v>5.8615385416666657</v>
      </c>
      <c r="AC34" s="14">
        <f t="shared" si="30"/>
        <v>140</v>
      </c>
      <c r="AD34" s="15">
        <f t="shared" si="31"/>
        <v>40</v>
      </c>
      <c r="AE34" s="22">
        <f t="shared" si="14"/>
        <v>36.929999999934807</v>
      </c>
      <c r="AF34" s="14">
        <f t="shared" si="32"/>
        <v>140</v>
      </c>
      <c r="AG34" s="15">
        <f t="shared" si="33"/>
        <v>40</v>
      </c>
      <c r="AH34" s="15">
        <f t="shared" si="34"/>
        <v>36.929999999934807</v>
      </c>
      <c r="AI34" s="16">
        <f t="shared" si="35"/>
        <v>140.67692499999998</v>
      </c>
      <c r="AJ34" s="16">
        <f t="shared" si="36"/>
        <v>2.4552755228311236</v>
      </c>
    </row>
    <row r="35" spans="1:36" ht="21.95" customHeight="1" x14ac:dyDescent="0.15">
      <c r="A35" s="26">
        <v>29</v>
      </c>
      <c r="B35" s="7" t="s">
        <v>27</v>
      </c>
      <c r="C35" s="23">
        <v>0.91</v>
      </c>
      <c r="D35" s="23">
        <v>0.89</v>
      </c>
      <c r="E35" s="23">
        <v>0.9</v>
      </c>
      <c r="F35" s="19">
        <f t="shared" si="3"/>
        <v>0.9</v>
      </c>
      <c r="G35" s="27">
        <v>43883</v>
      </c>
      <c r="H35" s="24" t="s">
        <v>212</v>
      </c>
      <c r="I35" s="21">
        <f t="shared" si="4"/>
        <v>1.5701872685185183</v>
      </c>
      <c r="J35" s="21">
        <f t="shared" si="20"/>
        <v>5.8615703703703694</v>
      </c>
      <c r="K35" s="8"/>
      <c r="N35" s="28">
        <v>37.410418</v>
      </c>
      <c r="O35" s="28">
        <v>140.40396799999999</v>
      </c>
      <c r="Q35" s="17">
        <f t="shared" si="21"/>
        <v>1.5701872685185183</v>
      </c>
      <c r="R35" s="14">
        <f t="shared" si="22"/>
        <v>37</v>
      </c>
      <c r="S35" s="15">
        <f t="shared" si="23"/>
        <v>41</v>
      </c>
      <c r="T35" s="22">
        <f t="shared" si="8"/>
        <v>4.1799999999930151</v>
      </c>
      <c r="U35" s="14">
        <f t="shared" si="24"/>
        <v>37</v>
      </c>
      <c r="V35" s="15">
        <f t="shared" si="25"/>
        <v>41</v>
      </c>
      <c r="W35" s="15">
        <f t="shared" si="26"/>
        <v>4.1799999999930151</v>
      </c>
      <c r="X35" s="16">
        <f t="shared" si="27"/>
        <v>37.684494444444439</v>
      </c>
      <c r="Y35" s="16">
        <f t="shared" si="28"/>
        <v>0.65771850500506679</v>
      </c>
      <c r="AB35" s="17">
        <f t="shared" si="29"/>
        <v>5.8615703703703694</v>
      </c>
      <c r="AC35" s="14">
        <f t="shared" si="30"/>
        <v>140</v>
      </c>
      <c r="AD35" s="15">
        <f t="shared" si="31"/>
        <v>40</v>
      </c>
      <c r="AE35" s="22">
        <f t="shared" si="14"/>
        <v>39.679999999934807</v>
      </c>
      <c r="AF35" s="14">
        <f t="shared" si="32"/>
        <v>140</v>
      </c>
      <c r="AG35" s="15">
        <f t="shared" si="33"/>
        <v>40</v>
      </c>
      <c r="AH35" s="15">
        <f t="shared" si="34"/>
        <v>39.679999999934807</v>
      </c>
      <c r="AI35" s="16">
        <f t="shared" si="35"/>
        <v>140.67768888888887</v>
      </c>
      <c r="AJ35" s="16">
        <f t="shared" si="36"/>
        <v>2.4552888552073542</v>
      </c>
    </row>
    <row r="36" spans="1:36" ht="21.95" customHeight="1" x14ac:dyDescent="0.15">
      <c r="A36" s="26">
        <v>30</v>
      </c>
      <c r="B36" s="7" t="s">
        <v>27</v>
      </c>
      <c r="C36" s="23">
        <v>1.17</v>
      </c>
      <c r="D36" s="23">
        <v>1.0900000000000001</v>
      </c>
      <c r="E36" s="23">
        <v>1.08</v>
      </c>
      <c r="F36" s="19">
        <f t="shared" si="3"/>
        <v>1.1100000000000001</v>
      </c>
      <c r="G36" s="27">
        <v>43883</v>
      </c>
      <c r="H36" s="24" t="s">
        <v>212</v>
      </c>
      <c r="I36" s="21">
        <f t="shared" si="4"/>
        <v>1.5701952546296296</v>
      </c>
      <c r="J36" s="21">
        <f t="shared" si="20"/>
        <v>5.8616234953703703</v>
      </c>
      <c r="K36" s="8"/>
      <c r="N36" s="28">
        <v>37.410487000000003</v>
      </c>
      <c r="O36" s="28">
        <v>140.404427</v>
      </c>
      <c r="Q36" s="17">
        <f t="shared" si="21"/>
        <v>1.5701952546296296</v>
      </c>
      <c r="R36" s="14">
        <f t="shared" si="22"/>
        <v>37</v>
      </c>
      <c r="S36" s="15">
        <f t="shared" si="23"/>
        <v>41</v>
      </c>
      <c r="T36" s="22">
        <f t="shared" si="8"/>
        <v>4.8699999999953434</v>
      </c>
      <c r="U36" s="14">
        <f t="shared" si="24"/>
        <v>37</v>
      </c>
      <c r="V36" s="15">
        <f t="shared" si="25"/>
        <v>41</v>
      </c>
      <c r="W36" s="15">
        <f t="shared" si="26"/>
        <v>4.8699999999953434</v>
      </c>
      <c r="X36" s="16">
        <f t="shared" si="27"/>
        <v>37.684686111111112</v>
      </c>
      <c r="Y36" s="16">
        <f t="shared" si="28"/>
        <v>0.65772185021946661</v>
      </c>
      <c r="AB36" s="17">
        <f t="shared" si="29"/>
        <v>5.8616234953703703</v>
      </c>
      <c r="AC36" s="14">
        <f t="shared" si="30"/>
        <v>140</v>
      </c>
      <c r="AD36" s="15">
        <f t="shared" si="31"/>
        <v>40</v>
      </c>
      <c r="AE36" s="22">
        <f t="shared" si="14"/>
        <v>44.270000000018626</v>
      </c>
      <c r="AF36" s="14">
        <f t="shared" si="32"/>
        <v>140</v>
      </c>
      <c r="AG36" s="15">
        <f t="shared" si="33"/>
        <v>40</v>
      </c>
      <c r="AH36" s="15">
        <f t="shared" si="34"/>
        <v>44.270000000018626</v>
      </c>
      <c r="AI36" s="16">
        <f t="shared" si="35"/>
        <v>140.67896388888889</v>
      </c>
      <c r="AJ36" s="16">
        <f t="shared" si="36"/>
        <v>2.4553111081553172</v>
      </c>
    </row>
    <row r="37" spans="1:36" ht="21.95" customHeight="1" x14ac:dyDescent="0.15">
      <c r="A37" s="26">
        <v>31</v>
      </c>
      <c r="B37" s="25" t="s">
        <v>27</v>
      </c>
      <c r="C37" s="23">
        <v>1.1399999999999999</v>
      </c>
      <c r="D37" s="23">
        <v>1.03</v>
      </c>
      <c r="E37" s="23">
        <v>1.07</v>
      </c>
      <c r="F37" s="19">
        <f t="shared" ref="F37:F43" si="37">ROUND((C37+D37+E37)/3,2)</f>
        <v>1.08</v>
      </c>
      <c r="G37" s="27">
        <v>43883</v>
      </c>
      <c r="H37" s="24" t="s">
        <v>212</v>
      </c>
      <c r="I37" s="21">
        <f t="shared" si="4"/>
        <v>1.5702089120370368</v>
      </c>
      <c r="J37" s="21">
        <f t="shared" si="20"/>
        <v>5.8616618055555563</v>
      </c>
      <c r="K37" s="8"/>
      <c r="N37" s="28">
        <v>37.410604999999997</v>
      </c>
      <c r="O37" s="28">
        <v>140.40475799999999</v>
      </c>
      <c r="Q37" s="17">
        <f t="shared" ref="Q37:Q43" si="38">IF(N37&gt;0,(U37*3600+V37*60+W37)/3600/24,0)</f>
        <v>1.5702089120370368</v>
      </c>
      <c r="R37" s="14">
        <f t="shared" ref="R37:R43" si="39">ROUNDDOWN(N37,0)</f>
        <v>37</v>
      </c>
      <c r="S37" s="15">
        <f t="shared" ref="S37:S43" si="40">ROUNDDOWN((N37-R37)*100,0)</f>
        <v>41</v>
      </c>
      <c r="T37" s="22">
        <f t="shared" ref="T37:T43" si="41">ROUND(N37*10000,2)-(R37*10000+S37*100)</f>
        <v>6.0499999999883585</v>
      </c>
      <c r="U37" s="14">
        <f t="shared" ref="U37:U43" si="42">R37</f>
        <v>37</v>
      </c>
      <c r="V37" s="15">
        <f t="shared" ref="V37:V43" si="43">IF(T37&gt;60,S37+1,S37)</f>
        <v>41</v>
      </c>
      <c r="W37" s="15">
        <f t="shared" ref="W37:W43" si="44">IF(T37&gt;60,0,T37)</f>
        <v>6.0499999999883585</v>
      </c>
      <c r="X37" s="16">
        <f t="shared" ref="X37:X43" si="45">(U37*3600+V37*60+W37)/3600</f>
        <v>37.685013888888882</v>
      </c>
      <c r="Y37" s="16">
        <f t="shared" ref="Y37:Y43" si="46">X37*PI()/180</f>
        <v>0.65772757102090351</v>
      </c>
      <c r="AB37" s="17">
        <f t="shared" ref="AB37:AB43" si="47">IF(O37&gt;0,(AF37*3600+AG37*60+AH37)/3600/24,0)</f>
        <v>5.8616618055555563</v>
      </c>
      <c r="AC37" s="14">
        <f t="shared" ref="AC37:AC43" si="48">ROUNDDOWN(O37,0)</f>
        <v>140</v>
      </c>
      <c r="AD37" s="15">
        <f t="shared" ref="AD37:AD43" si="49">ROUNDDOWN((O37-AC37)*100,0)</f>
        <v>40</v>
      </c>
      <c r="AE37" s="22">
        <f t="shared" ref="AE37:AE43" si="50">ROUND(O37*10000,2)-(AC37*10000+AD37*100)</f>
        <v>47.580000000074506</v>
      </c>
      <c r="AF37" s="14">
        <f t="shared" ref="AF37:AF43" si="51">AC37</f>
        <v>140</v>
      </c>
      <c r="AG37" s="15">
        <f t="shared" ref="AG37:AG43" si="52">IF(AE37&gt;60,AD37+1,AD37)</f>
        <v>40</v>
      </c>
      <c r="AH37" s="15">
        <f t="shared" ref="AH37:AH43" si="53">IF(AE37&gt;60,0,AE37)</f>
        <v>47.580000000074506</v>
      </c>
      <c r="AI37" s="16">
        <f t="shared" ref="AI37:AI43" si="54">(AF37*3600+AG37*60+AH37)/3600</f>
        <v>140.67988333333335</v>
      </c>
      <c r="AJ37" s="16">
        <f t="shared" ref="AJ37:AJ43" si="55">AI37*PI()/180</f>
        <v>2.4553271554881624</v>
      </c>
    </row>
    <row r="38" spans="1:36" ht="21.95" customHeight="1" x14ac:dyDescent="0.15">
      <c r="A38" s="26">
        <v>32</v>
      </c>
      <c r="B38" s="25" t="s">
        <v>27</v>
      </c>
      <c r="C38" s="23">
        <v>1.03</v>
      </c>
      <c r="D38" s="23">
        <v>1</v>
      </c>
      <c r="E38" s="23">
        <v>1.01</v>
      </c>
      <c r="F38" s="19">
        <f t="shared" si="37"/>
        <v>1.01</v>
      </c>
      <c r="G38" s="27">
        <v>43883</v>
      </c>
      <c r="H38" s="24" t="s">
        <v>212</v>
      </c>
      <c r="I38" s="21">
        <f t="shared" si="4"/>
        <v>1.570192361111111</v>
      </c>
      <c r="J38" s="21">
        <f t="shared" si="20"/>
        <v>5.8616778935185181</v>
      </c>
      <c r="K38" s="8"/>
      <c r="N38" s="28">
        <v>37.410462000000003</v>
      </c>
      <c r="O38" s="28">
        <v>140.40489700000001</v>
      </c>
      <c r="Q38" s="17">
        <f t="shared" si="38"/>
        <v>1.570192361111111</v>
      </c>
      <c r="R38" s="14">
        <f t="shared" si="39"/>
        <v>37</v>
      </c>
      <c r="S38" s="15">
        <f t="shared" si="40"/>
        <v>41</v>
      </c>
      <c r="T38" s="22">
        <f t="shared" si="41"/>
        <v>4.6199999999953434</v>
      </c>
      <c r="U38" s="14">
        <f t="shared" si="42"/>
        <v>37</v>
      </c>
      <c r="V38" s="15">
        <f t="shared" si="43"/>
        <v>41</v>
      </c>
      <c r="W38" s="15">
        <f t="shared" si="44"/>
        <v>4.6199999999953434</v>
      </c>
      <c r="X38" s="16">
        <f t="shared" si="45"/>
        <v>37.684616666666663</v>
      </c>
      <c r="Y38" s="16">
        <f t="shared" si="46"/>
        <v>0.65772063818526372</v>
      </c>
      <c r="AB38" s="17">
        <f t="shared" si="47"/>
        <v>5.8616778935185181</v>
      </c>
      <c r="AC38" s="14">
        <f t="shared" si="48"/>
        <v>140</v>
      </c>
      <c r="AD38" s="15">
        <f t="shared" si="49"/>
        <v>40</v>
      </c>
      <c r="AE38" s="22">
        <f t="shared" si="50"/>
        <v>48.96999999997206</v>
      </c>
      <c r="AF38" s="14">
        <f t="shared" si="51"/>
        <v>140</v>
      </c>
      <c r="AG38" s="15">
        <f t="shared" si="52"/>
        <v>40</v>
      </c>
      <c r="AH38" s="15">
        <f t="shared" si="53"/>
        <v>48.96999999997206</v>
      </c>
      <c r="AI38" s="16">
        <f t="shared" si="54"/>
        <v>140.68026944444443</v>
      </c>
      <c r="AJ38" s="16">
        <f t="shared" si="55"/>
        <v>2.4553338943983292</v>
      </c>
    </row>
    <row r="39" spans="1:36" ht="21.95" customHeight="1" x14ac:dyDescent="0.15">
      <c r="A39" s="26">
        <v>33</v>
      </c>
      <c r="B39" s="25" t="s">
        <v>27</v>
      </c>
      <c r="C39" s="23">
        <v>1.1499999999999999</v>
      </c>
      <c r="D39" s="23">
        <v>1.1000000000000001</v>
      </c>
      <c r="E39" s="23">
        <v>1.0900000000000001</v>
      </c>
      <c r="F39" s="19">
        <f t="shared" si="37"/>
        <v>1.1100000000000001</v>
      </c>
      <c r="G39" s="27">
        <v>43883</v>
      </c>
      <c r="H39" s="24" t="s">
        <v>212</v>
      </c>
      <c r="I39" s="21">
        <f t="shared" si="4"/>
        <v>1.570207638888889</v>
      </c>
      <c r="J39" s="21">
        <f t="shared" si="20"/>
        <v>5.8617068287037029</v>
      </c>
      <c r="K39" s="8"/>
      <c r="N39" s="28">
        <v>37.410594000000003</v>
      </c>
      <c r="O39" s="28">
        <v>140.405147</v>
      </c>
      <c r="Q39" s="17">
        <f t="shared" si="38"/>
        <v>1.570207638888889</v>
      </c>
      <c r="R39" s="14">
        <f t="shared" si="39"/>
        <v>37</v>
      </c>
      <c r="S39" s="15">
        <f t="shared" si="40"/>
        <v>41</v>
      </c>
      <c r="T39" s="22">
        <f t="shared" si="41"/>
        <v>5.9400000000023283</v>
      </c>
      <c r="U39" s="14">
        <f t="shared" si="42"/>
        <v>37</v>
      </c>
      <c r="V39" s="15">
        <f t="shared" si="43"/>
        <v>41</v>
      </c>
      <c r="W39" s="15">
        <f t="shared" si="44"/>
        <v>5.9400000000023283</v>
      </c>
      <c r="X39" s="16">
        <f t="shared" si="45"/>
        <v>37.684983333333335</v>
      </c>
      <c r="Y39" s="16">
        <f t="shared" si="46"/>
        <v>0.6577270377258545</v>
      </c>
      <c r="AB39" s="17">
        <f t="shared" si="47"/>
        <v>5.8617068287037029</v>
      </c>
      <c r="AC39" s="14">
        <f t="shared" si="48"/>
        <v>140</v>
      </c>
      <c r="AD39" s="15">
        <f t="shared" si="49"/>
        <v>40</v>
      </c>
      <c r="AE39" s="22">
        <f t="shared" si="50"/>
        <v>51.46999999997206</v>
      </c>
      <c r="AF39" s="14">
        <f t="shared" si="51"/>
        <v>140</v>
      </c>
      <c r="AG39" s="15">
        <f t="shared" si="52"/>
        <v>40</v>
      </c>
      <c r="AH39" s="15">
        <f t="shared" si="53"/>
        <v>51.46999999997206</v>
      </c>
      <c r="AI39" s="16">
        <f t="shared" si="54"/>
        <v>140.68096388888887</v>
      </c>
      <c r="AJ39" s="16">
        <f t="shared" si="55"/>
        <v>2.455346014740357</v>
      </c>
    </row>
    <row r="40" spans="1:36" ht="21.95" customHeight="1" x14ac:dyDescent="0.15">
      <c r="A40" s="26">
        <v>34</v>
      </c>
      <c r="B40" s="25" t="s">
        <v>27</v>
      </c>
      <c r="C40" s="23">
        <v>1.1200000000000001</v>
      </c>
      <c r="D40" s="23">
        <v>1.07</v>
      </c>
      <c r="E40" s="23">
        <v>1.06</v>
      </c>
      <c r="F40" s="19">
        <f t="shared" si="37"/>
        <v>1.08</v>
      </c>
      <c r="G40" s="27">
        <v>43883</v>
      </c>
      <c r="H40" s="24" t="s">
        <v>212</v>
      </c>
      <c r="I40" s="21">
        <f t="shared" si="4"/>
        <v>1.5701915509259259</v>
      </c>
      <c r="J40" s="21">
        <f t="shared" si="20"/>
        <v>5.8617271990740738</v>
      </c>
      <c r="K40" s="8"/>
      <c r="N40" s="28">
        <v>37.410454999999999</v>
      </c>
      <c r="O40" s="28">
        <v>140.40532300000001</v>
      </c>
      <c r="Q40" s="17">
        <f t="shared" si="38"/>
        <v>1.5701915509259257</v>
      </c>
      <c r="R40" s="14">
        <f t="shared" si="39"/>
        <v>37</v>
      </c>
      <c r="S40" s="15">
        <f t="shared" si="40"/>
        <v>41</v>
      </c>
      <c r="T40" s="22">
        <f t="shared" si="41"/>
        <v>4.5499999999883585</v>
      </c>
      <c r="U40" s="14">
        <f t="shared" si="42"/>
        <v>37</v>
      </c>
      <c r="V40" s="15">
        <f t="shared" si="43"/>
        <v>41</v>
      </c>
      <c r="W40" s="15">
        <f t="shared" si="44"/>
        <v>4.5499999999883585</v>
      </c>
      <c r="X40" s="16">
        <f t="shared" si="45"/>
        <v>37.684597222222216</v>
      </c>
      <c r="Y40" s="16">
        <f t="shared" si="46"/>
        <v>0.65772029881568694</v>
      </c>
      <c r="AB40" s="17">
        <f t="shared" si="47"/>
        <v>5.8617271990740738</v>
      </c>
      <c r="AC40" s="14">
        <f t="shared" si="48"/>
        <v>140</v>
      </c>
      <c r="AD40" s="15">
        <f t="shared" si="49"/>
        <v>40</v>
      </c>
      <c r="AE40" s="22">
        <f t="shared" si="50"/>
        <v>53.229999999981374</v>
      </c>
      <c r="AF40" s="14">
        <f t="shared" si="51"/>
        <v>140</v>
      </c>
      <c r="AG40" s="15">
        <f t="shared" si="52"/>
        <v>40</v>
      </c>
      <c r="AH40" s="15">
        <f t="shared" si="53"/>
        <v>53.229999999981374</v>
      </c>
      <c r="AI40" s="16">
        <f t="shared" si="54"/>
        <v>140.68145277777776</v>
      </c>
      <c r="AJ40" s="16">
        <f t="shared" si="55"/>
        <v>2.4553545474611447</v>
      </c>
    </row>
    <row r="41" spans="1:36" ht="21.95" customHeight="1" x14ac:dyDescent="0.15">
      <c r="A41" s="26">
        <v>35</v>
      </c>
      <c r="B41" s="25" t="s">
        <v>27</v>
      </c>
      <c r="C41" s="23">
        <v>0.87</v>
      </c>
      <c r="D41" s="23">
        <v>0.77</v>
      </c>
      <c r="E41" s="23">
        <v>0.77</v>
      </c>
      <c r="F41" s="19">
        <f t="shared" si="37"/>
        <v>0.8</v>
      </c>
      <c r="G41" s="27">
        <v>43883</v>
      </c>
      <c r="H41" s="24" t="s">
        <v>212</v>
      </c>
      <c r="I41" s="21">
        <f t="shared" si="4"/>
        <v>1.5702008101851848</v>
      </c>
      <c r="J41" s="21">
        <f t="shared" si="20"/>
        <v>5.8617517361111124</v>
      </c>
      <c r="K41" s="8"/>
      <c r="N41" s="28">
        <v>37.410535000000003</v>
      </c>
      <c r="O41" s="28">
        <v>140.40553499999999</v>
      </c>
      <c r="Q41" s="17">
        <f t="shared" si="38"/>
        <v>1.5702008101851848</v>
      </c>
      <c r="R41" s="14">
        <f t="shared" si="39"/>
        <v>37</v>
      </c>
      <c r="S41" s="15">
        <f t="shared" si="40"/>
        <v>41</v>
      </c>
      <c r="T41" s="22">
        <f t="shared" si="41"/>
        <v>5.3499999999767169</v>
      </c>
      <c r="U41" s="14">
        <f t="shared" si="42"/>
        <v>37</v>
      </c>
      <c r="V41" s="15">
        <f t="shared" si="43"/>
        <v>41</v>
      </c>
      <c r="W41" s="15">
        <f t="shared" si="44"/>
        <v>5.3499999999767169</v>
      </c>
      <c r="X41" s="16">
        <f t="shared" si="45"/>
        <v>37.684819444444436</v>
      </c>
      <c r="Y41" s="16">
        <f t="shared" si="46"/>
        <v>0.65772417732513577</v>
      </c>
      <c r="AB41" s="17">
        <f t="shared" si="47"/>
        <v>5.8617517361111124</v>
      </c>
      <c r="AC41" s="14">
        <f t="shared" si="48"/>
        <v>140</v>
      </c>
      <c r="AD41" s="15">
        <f t="shared" si="49"/>
        <v>40</v>
      </c>
      <c r="AE41" s="22">
        <f t="shared" si="50"/>
        <v>55.350000000093132</v>
      </c>
      <c r="AF41" s="14">
        <f t="shared" si="51"/>
        <v>140</v>
      </c>
      <c r="AG41" s="15">
        <f t="shared" si="52"/>
        <v>40</v>
      </c>
      <c r="AH41" s="15">
        <f t="shared" si="53"/>
        <v>55.350000000093132</v>
      </c>
      <c r="AI41" s="16">
        <f t="shared" si="54"/>
        <v>140.68204166666669</v>
      </c>
      <c r="AJ41" s="16">
        <f t="shared" si="55"/>
        <v>2.4553648255111846</v>
      </c>
    </row>
    <row r="42" spans="1:36" ht="21.95" customHeight="1" x14ac:dyDescent="0.15">
      <c r="A42" s="26">
        <v>36</v>
      </c>
      <c r="B42" s="25" t="s">
        <v>27</v>
      </c>
      <c r="C42" s="23">
        <v>1.08</v>
      </c>
      <c r="D42" s="23">
        <v>1.04</v>
      </c>
      <c r="E42" s="23">
        <v>1.02</v>
      </c>
      <c r="F42" s="19">
        <f t="shared" si="37"/>
        <v>1.05</v>
      </c>
      <c r="G42" s="27">
        <v>43903</v>
      </c>
      <c r="H42" s="24" t="s">
        <v>212</v>
      </c>
      <c r="I42" s="21">
        <f t="shared" si="4"/>
        <v>1.5701560185185182</v>
      </c>
      <c r="J42" s="21">
        <f t="shared" si="20"/>
        <v>5.8613537037037027</v>
      </c>
      <c r="K42" s="8"/>
      <c r="N42" s="28">
        <v>37.410148</v>
      </c>
      <c r="O42" s="28">
        <v>140.402096</v>
      </c>
      <c r="Q42" s="17">
        <f t="shared" si="38"/>
        <v>1.5701560185185182</v>
      </c>
      <c r="R42" s="14">
        <f t="shared" si="39"/>
        <v>37</v>
      </c>
      <c r="S42" s="15">
        <f t="shared" si="40"/>
        <v>41</v>
      </c>
      <c r="T42" s="22">
        <f t="shared" si="41"/>
        <v>1.4799999999813735</v>
      </c>
      <c r="U42" s="14">
        <f t="shared" si="42"/>
        <v>37</v>
      </c>
      <c r="V42" s="15">
        <f t="shared" si="43"/>
        <v>41</v>
      </c>
      <c r="W42" s="15">
        <f t="shared" si="44"/>
        <v>1.4799999999813735</v>
      </c>
      <c r="X42" s="16">
        <f t="shared" si="45"/>
        <v>37.683744444444436</v>
      </c>
      <c r="Y42" s="16">
        <f t="shared" si="46"/>
        <v>0.65770541503567681</v>
      </c>
      <c r="AB42" s="17">
        <f t="shared" si="47"/>
        <v>5.8613537037037036</v>
      </c>
      <c r="AC42" s="14">
        <f t="shared" si="48"/>
        <v>140</v>
      </c>
      <c r="AD42" s="15">
        <f t="shared" si="49"/>
        <v>40</v>
      </c>
      <c r="AE42" s="22">
        <f t="shared" si="50"/>
        <v>20.959999999962747</v>
      </c>
      <c r="AF42" s="14">
        <f t="shared" si="51"/>
        <v>140</v>
      </c>
      <c r="AG42" s="15">
        <f t="shared" si="52"/>
        <v>40</v>
      </c>
      <c r="AH42" s="15">
        <f t="shared" si="53"/>
        <v>20.959999999962747</v>
      </c>
      <c r="AI42" s="16">
        <f t="shared" si="54"/>
        <v>140.67248888888889</v>
      </c>
      <c r="AJ42" s="16">
        <f t="shared" si="55"/>
        <v>2.4551980980862504</v>
      </c>
    </row>
    <row r="43" spans="1:36" ht="21.95" customHeight="1" x14ac:dyDescent="0.15">
      <c r="A43" s="26">
        <v>37</v>
      </c>
      <c r="B43" s="25" t="s">
        <v>27</v>
      </c>
      <c r="C43" s="23">
        <v>0.75</v>
      </c>
      <c r="D43" s="23">
        <v>0.77</v>
      </c>
      <c r="E43" s="23">
        <v>0.75</v>
      </c>
      <c r="F43" s="19">
        <f t="shared" si="37"/>
        <v>0.76</v>
      </c>
      <c r="G43" s="27">
        <v>43903</v>
      </c>
      <c r="H43" s="24" t="s">
        <v>212</v>
      </c>
      <c r="I43" s="21">
        <f t="shared" si="4"/>
        <v>1.5701732638888888</v>
      </c>
      <c r="J43" s="21">
        <f t="shared" si="20"/>
        <v>5.8613751157407412</v>
      </c>
      <c r="K43" s="8"/>
      <c r="N43" s="28">
        <v>37.410297</v>
      </c>
      <c r="O43" s="28">
        <v>140.40228099999999</v>
      </c>
      <c r="Q43" s="17">
        <f t="shared" si="38"/>
        <v>1.5701732638888888</v>
      </c>
      <c r="R43" s="14">
        <f t="shared" si="39"/>
        <v>37</v>
      </c>
      <c r="S43" s="15">
        <f t="shared" si="40"/>
        <v>41</v>
      </c>
      <c r="T43" s="22">
        <f t="shared" si="41"/>
        <v>2.9699999999720603</v>
      </c>
      <c r="U43" s="14">
        <f t="shared" si="42"/>
        <v>37</v>
      </c>
      <c r="V43" s="15">
        <f t="shared" si="43"/>
        <v>41</v>
      </c>
      <c r="W43" s="15">
        <f t="shared" si="44"/>
        <v>2.9699999999720603</v>
      </c>
      <c r="X43" s="16">
        <f t="shared" si="45"/>
        <v>37.684158333333329</v>
      </c>
      <c r="Y43" s="16">
        <f t="shared" si="46"/>
        <v>0.65771263875952535</v>
      </c>
      <c r="AB43" s="17">
        <f t="shared" si="47"/>
        <v>5.8613751157407412</v>
      </c>
      <c r="AC43" s="14">
        <f t="shared" si="48"/>
        <v>140</v>
      </c>
      <c r="AD43" s="15">
        <f t="shared" si="49"/>
        <v>40</v>
      </c>
      <c r="AE43" s="22">
        <f t="shared" si="50"/>
        <v>22.810000000055879</v>
      </c>
      <c r="AF43" s="14">
        <f t="shared" si="51"/>
        <v>140</v>
      </c>
      <c r="AG43" s="15">
        <f t="shared" si="52"/>
        <v>40</v>
      </c>
      <c r="AH43" s="15">
        <f t="shared" si="53"/>
        <v>22.810000000055879</v>
      </c>
      <c r="AI43" s="16">
        <f t="shared" si="54"/>
        <v>140.67300277777778</v>
      </c>
      <c r="AJ43" s="16">
        <f t="shared" si="55"/>
        <v>2.4552070671393511</v>
      </c>
    </row>
    <row r="44" spans="1:36" ht="21.75" customHeight="1" x14ac:dyDescent="0.15">
      <c r="A44" s="32">
        <v>38</v>
      </c>
      <c r="B44" s="32" t="s">
        <v>27</v>
      </c>
      <c r="C44" s="23">
        <v>0.86</v>
      </c>
      <c r="D44" s="23">
        <v>0.87</v>
      </c>
      <c r="E44" s="23">
        <v>0.85</v>
      </c>
      <c r="F44" s="19">
        <f t="shared" ref="F44:F92" si="56">ROUND((C44+D44+E44)/3,2)</f>
        <v>0.86</v>
      </c>
      <c r="G44" s="27">
        <v>43903</v>
      </c>
      <c r="H44" s="24" t="s">
        <v>212</v>
      </c>
      <c r="I44" s="21">
        <f t="shared" ref="I44:I92" si="57">IF(N44&gt;0,DEGREES(Y44)/24,"")</f>
        <v>1.5701556712962965</v>
      </c>
      <c r="J44" s="21">
        <f t="shared" ref="J44:J92" si="58">IF(O44&gt;0,DEGREES(AJ44)/24,"")</f>
        <v>5.8613956018518527</v>
      </c>
      <c r="K44" s="8"/>
      <c r="N44" s="28">
        <v>37.410145</v>
      </c>
      <c r="O44" s="28">
        <v>140.402458</v>
      </c>
      <c r="Q44" s="8">
        <f t="shared" ref="Q44:Q49" si="59">IF(N44&gt;0,(U44*3600+V44*60+W44)/3600/24,0)</f>
        <v>1.5701556712962965</v>
      </c>
      <c r="R44" s="8">
        <f t="shared" ref="R44:R49" si="60">ROUNDDOWN(N44,0)</f>
        <v>37</v>
      </c>
      <c r="S44" s="8">
        <f t="shared" ref="S44:S49" si="61">ROUNDDOWN((N44-R44)*100,0)</f>
        <v>41</v>
      </c>
      <c r="T44" s="8">
        <f t="shared" ref="T44:T49" si="62">ROUND(N44*10000,2)-(R44*10000+S44*100)</f>
        <v>1.4500000000116415</v>
      </c>
      <c r="U44" s="8">
        <f t="shared" ref="U44:U49" si="63">R44</f>
        <v>37</v>
      </c>
      <c r="V44" s="8">
        <f t="shared" ref="V44:V49" si="64">IF(T44&gt;60,S44+1,S44)</f>
        <v>41</v>
      </c>
      <c r="W44" s="8">
        <f t="shared" ref="W44:W49" si="65">IF(T44&gt;60,0,T44)</f>
        <v>1.4500000000116415</v>
      </c>
      <c r="X44" s="8">
        <f t="shared" ref="X44:X49" si="66">(U44*3600+V44*60+W44)/3600</f>
        <v>37.683736111111116</v>
      </c>
      <c r="Y44" s="8">
        <f t="shared" ref="Y44:Y49" si="67">X44*PI()/180</f>
        <v>0.65770526959157272</v>
      </c>
      <c r="AB44" s="8">
        <f t="shared" ref="AB44:AB49" si="68">IF(O44&gt;0,(AF44*3600+AG44*60+AH44)/3600/24,0)</f>
        <v>5.8613956018518527</v>
      </c>
      <c r="AC44" s="8">
        <f t="shared" ref="AC44:AC49" si="69">ROUNDDOWN(O44,0)</f>
        <v>140</v>
      </c>
      <c r="AD44" s="8">
        <f t="shared" ref="AD44:AD49" si="70">ROUNDDOWN((O44-AC44)*100,0)</f>
        <v>40</v>
      </c>
      <c r="AE44" s="8">
        <f t="shared" ref="AE44:AE49" si="71">ROUND(O44*10000,2)-(AC44*10000+AD44*100)</f>
        <v>24.580000000074506</v>
      </c>
      <c r="AF44" s="8">
        <f t="shared" ref="AF44:AF49" si="72">AC44</f>
        <v>140</v>
      </c>
      <c r="AG44" s="8">
        <f t="shared" ref="AG44:AG49" si="73">IF(AE44&gt;60,AD44+1,AD44)</f>
        <v>40</v>
      </c>
      <c r="AH44" s="8">
        <f t="shared" ref="AH44:AH49" si="74">IF(AE44&gt;60,0,AE44)</f>
        <v>24.580000000074506</v>
      </c>
      <c r="AI44" s="8">
        <f t="shared" ref="AI44:AI49" si="75">(AF44*3600+AG44*60+AH44)/3600</f>
        <v>140.67349444444446</v>
      </c>
      <c r="AJ44" s="8">
        <f t="shared" ref="AJ44:AJ49" si="76">AI44*PI()/180</f>
        <v>2.4552156483415071</v>
      </c>
    </row>
    <row r="45" spans="1:36" ht="21.75" customHeight="1" x14ac:dyDescent="0.15">
      <c r="A45" s="32">
        <v>39</v>
      </c>
      <c r="B45" s="32" t="s">
        <v>27</v>
      </c>
      <c r="C45" s="23">
        <v>0.91</v>
      </c>
      <c r="D45" s="23">
        <v>0.84</v>
      </c>
      <c r="E45" s="23">
        <v>0.83</v>
      </c>
      <c r="F45" s="19">
        <f t="shared" si="56"/>
        <v>0.86</v>
      </c>
      <c r="G45" s="27">
        <v>43903</v>
      </c>
      <c r="H45" s="24" t="s">
        <v>212</v>
      </c>
      <c r="I45" s="21">
        <f t="shared" si="57"/>
        <v>1.5701718749999998</v>
      </c>
      <c r="J45" s="21">
        <f t="shared" si="58"/>
        <v>5.8614239583333339</v>
      </c>
      <c r="K45" s="8"/>
      <c r="N45" s="28">
        <v>37.410285000000002</v>
      </c>
      <c r="O45" s="28">
        <v>140.402703</v>
      </c>
      <c r="Q45" s="8">
        <f t="shared" si="59"/>
        <v>1.5701718749999998</v>
      </c>
      <c r="R45" s="8">
        <f t="shared" si="60"/>
        <v>37</v>
      </c>
      <c r="S45" s="8">
        <f t="shared" si="61"/>
        <v>41</v>
      </c>
      <c r="T45" s="8">
        <f t="shared" si="62"/>
        <v>2.8499999999767169</v>
      </c>
      <c r="U45" s="8">
        <f t="shared" si="63"/>
        <v>37</v>
      </c>
      <c r="V45" s="8">
        <f t="shared" si="64"/>
        <v>41</v>
      </c>
      <c r="W45" s="8">
        <f t="shared" si="65"/>
        <v>2.8499999999767169</v>
      </c>
      <c r="X45" s="8">
        <f t="shared" si="66"/>
        <v>37.684124999999995</v>
      </c>
      <c r="Y45" s="8">
        <f t="shared" si="67"/>
        <v>0.65771205698310797</v>
      </c>
      <c r="AB45" s="8">
        <f t="shared" si="68"/>
        <v>5.8614239583333339</v>
      </c>
      <c r="AC45" s="8">
        <f t="shared" si="69"/>
        <v>140</v>
      </c>
      <c r="AD45" s="8">
        <f t="shared" si="70"/>
        <v>40</v>
      </c>
      <c r="AE45" s="8">
        <f t="shared" si="71"/>
        <v>27.03000000002794</v>
      </c>
      <c r="AF45" s="8">
        <f t="shared" si="72"/>
        <v>140</v>
      </c>
      <c r="AG45" s="8">
        <f t="shared" si="73"/>
        <v>40</v>
      </c>
      <c r="AH45" s="8">
        <f t="shared" si="74"/>
        <v>27.03000000002794</v>
      </c>
      <c r="AI45" s="8">
        <f t="shared" si="75"/>
        <v>140.67417500000002</v>
      </c>
      <c r="AJ45" s="8">
        <f t="shared" si="76"/>
        <v>2.4552275262766945</v>
      </c>
    </row>
    <row r="46" spans="1:36" ht="21.75" customHeight="1" x14ac:dyDescent="0.15">
      <c r="A46" s="32">
        <v>40</v>
      </c>
      <c r="B46" s="32" t="s">
        <v>27</v>
      </c>
      <c r="C46" s="23">
        <v>1.01</v>
      </c>
      <c r="D46" s="23">
        <v>0.99</v>
      </c>
      <c r="E46" s="23">
        <v>1</v>
      </c>
      <c r="F46" s="19">
        <f t="shared" si="56"/>
        <v>1</v>
      </c>
      <c r="G46" s="27">
        <v>43903</v>
      </c>
      <c r="H46" s="24" t="s">
        <v>212</v>
      </c>
      <c r="I46" s="21">
        <f t="shared" si="57"/>
        <v>1.5701563657407409</v>
      </c>
      <c r="J46" s="21">
        <f t="shared" si="58"/>
        <v>5.861441898148148</v>
      </c>
      <c r="K46" s="8"/>
      <c r="N46" s="28">
        <v>37.410150999999999</v>
      </c>
      <c r="O46" s="28">
        <v>140.40285800000001</v>
      </c>
      <c r="Q46" s="8">
        <f t="shared" si="59"/>
        <v>1.5701563657407409</v>
      </c>
      <c r="R46" s="8">
        <f t="shared" si="60"/>
        <v>37</v>
      </c>
      <c r="S46" s="8">
        <f t="shared" si="61"/>
        <v>41</v>
      </c>
      <c r="T46" s="8">
        <f t="shared" si="62"/>
        <v>1.5100000000093132</v>
      </c>
      <c r="U46" s="8">
        <f t="shared" si="63"/>
        <v>37</v>
      </c>
      <c r="V46" s="8">
        <f t="shared" si="64"/>
        <v>41</v>
      </c>
      <c r="W46" s="8">
        <f t="shared" si="65"/>
        <v>1.5100000000093132</v>
      </c>
      <c r="X46" s="8">
        <f t="shared" si="66"/>
        <v>37.683752777777784</v>
      </c>
      <c r="Y46" s="8">
        <f t="shared" si="67"/>
        <v>0.65770556047978135</v>
      </c>
      <c r="AB46" s="8">
        <f t="shared" si="68"/>
        <v>5.8614418981481498</v>
      </c>
      <c r="AC46" s="8">
        <f t="shared" si="69"/>
        <v>140</v>
      </c>
      <c r="AD46" s="8">
        <f t="shared" si="70"/>
        <v>40</v>
      </c>
      <c r="AE46" s="8">
        <f t="shared" si="71"/>
        <v>28.580000000074506</v>
      </c>
      <c r="AF46" s="8">
        <f t="shared" si="72"/>
        <v>140</v>
      </c>
      <c r="AG46" s="8">
        <f t="shared" si="73"/>
        <v>40</v>
      </c>
      <c r="AH46" s="8">
        <f t="shared" si="74"/>
        <v>28.580000000074506</v>
      </c>
      <c r="AI46" s="8">
        <f t="shared" si="75"/>
        <v>140.67460555555559</v>
      </c>
      <c r="AJ46" s="8">
        <f t="shared" si="76"/>
        <v>2.4552350408887516</v>
      </c>
    </row>
    <row r="47" spans="1:36" ht="21.75" customHeight="1" x14ac:dyDescent="0.15">
      <c r="A47" s="32">
        <v>41</v>
      </c>
      <c r="B47" s="32" t="s">
        <v>27</v>
      </c>
      <c r="C47" s="23">
        <v>0.92</v>
      </c>
      <c r="D47" s="23">
        <v>0.82</v>
      </c>
      <c r="E47" s="23">
        <v>0.81</v>
      </c>
      <c r="F47" s="19">
        <f t="shared" si="56"/>
        <v>0.85</v>
      </c>
      <c r="G47" s="27">
        <v>43903</v>
      </c>
      <c r="H47" s="24" t="s">
        <v>212</v>
      </c>
      <c r="I47" s="21">
        <f t="shared" si="57"/>
        <v>1.5701739583333338</v>
      </c>
      <c r="J47" s="21">
        <f t="shared" si="58"/>
        <v>5.86147199074074</v>
      </c>
      <c r="K47" s="8"/>
      <c r="N47" s="28">
        <v>37.410302999999999</v>
      </c>
      <c r="O47" s="28">
        <v>140.40311800000001</v>
      </c>
      <c r="Q47" s="8">
        <f t="shared" si="59"/>
        <v>1.5701739583333338</v>
      </c>
      <c r="R47" s="8">
        <f t="shared" si="60"/>
        <v>37</v>
      </c>
      <c r="S47" s="8">
        <f t="shared" si="61"/>
        <v>41</v>
      </c>
      <c r="T47" s="8">
        <f t="shared" si="62"/>
        <v>3.0300000000279397</v>
      </c>
      <c r="U47" s="8">
        <f t="shared" si="63"/>
        <v>37</v>
      </c>
      <c r="V47" s="8">
        <f t="shared" si="64"/>
        <v>41</v>
      </c>
      <c r="W47" s="8">
        <f t="shared" si="65"/>
        <v>3.0300000000279397</v>
      </c>
      <c r="X47" s="8">
        <f t="shared" si="66"/>
        <v>37.68417500000001</v>
      </c>
      <c r="Y47" s="8">
        <f t="shared" si="67"/>
        <v>0.65771292964773431</v>
      </c>
      <c r="AB47" s="8">
        <f t="shared" si="68"/>
        <v>5.86147199074074</v>
      </c>
      <c r="AC47" s="8">
        <f t="shared" si="69"/>
        <v>140</v>
      </c>
      <c r="AD47" s="8">
        <f t="shared" si="70"/>
        <v>40</v>
      </c>
      <c r="AE47" s="8">
        <f t="shared" si="71"/>
        <v>31.179999999934807</v>
      </c>
      <c r="AF47" s="8">
        <f t="shared" si="72"/>
        <v>140</v>
      </c>
      <c r="AG47" s="8">
        <f t="shared" si="73"/>
        <v>40</v>
      </c>
      <c r="AH47" s="8">
        <f t="shared" si="74"/>
        <v>31.179999999934807</v>
      </c>
      <c r="AI47" s="8">
        <f t="shared" si="75"/>
        <v>140.67532777777777</v>
      </c>
      <c r="AJ47" s="8">
        <f t="shared" si="76"/>
        <v>2.4552476460444601</v>
      </c>
    </row>
    <row r="48" spans="1:36" ht="21.75" customHeight="1" x14ac:dyDescent="0.15">
      <c r="A48" s="32">
        <v>42</v>
      </c>
      <c r="B48" s="32" t="s">
        <v>27</v>
      </c>
      <c r="C48" s="23">
        <v>1.02</v>
      </c>
      <c r="D48" s="23">
        <v>0.91</v>
      </c>
      <c r="E48" s="23">
        <v>0.93</v>
      </c>
      <c r="F48" s="19">
        <f t="shared" si="56"/>
        <v>0.95</v>
      </c>
      <c r="G48" s="27">
        <v>43903</v>
      </c>
      <c r="H48" s="24" t="s">
        <v>212</v>
      </c>
      <c r="I48" s="21">
        <f t="shared" si="57"/>
        <v>1.5701549768518521</v>
      </c>
      <c r="J48" s="21">
        <f t="shared" si="58"/>
        <v>5.8614880787037045</v>
      </c>
      <c r="K48" s="8"/>
      <c r="N48" s="28">
        <v>37.410139000000001</v>
      </c>
      <c r="O48" s="28">
        <v>140.403257</v>
      </c>
      <c r="Q48" s="8">
        <f t="shared" si="59"/>
        <v>1.5701549768518521</v>
      </c>
      <c r="R48" s="8">
        <f t="shared" si="60"/>
        <v>37</v>
      </c>
      <c r="S48" s="8">
        <f t="shared" si="61"/>
        <v>41</v>
      </c>
      <c r="T48" s="8">
        <f t="shared" si="62"/>
        <v>1.3900000000139698</v>
      </c>
      <c r="U48" s="8">
        <f t="shared" si="63"/>
        <v>37</v>
      </c>
      <c r="V48" s="8">
        <f t="shared" si="64"/>
        <v>41</v>
      </c>
      <c r="W48" s="8">
        <f t="shared" si="65"/>
        <v>1.3900000000139698</v>
      </c>
      <c r="X48" s="8">
        <f t="shared" si="66"/>
        <v>37.683719444444449</v>
      </c>
      <c r="Y48" s="8">
        <f t="shared" si="67"/>
        <v>0.65770497870336397</v>
      </c>
      <c r="AB48" s="8">
        <f t="shared" si="68"/>
        <v>5.8614880787037045</v>
      </c>
      <c r="AC48" s="8">
        <f t="shared" si="69"/>
        <v>140</v>
      </c>
      <c r="AD48" s="8">
        <f t="shared" si="70"/>
        <v>40</v>
      </c>
      <c r="AE48" s="8">
        <f t="shared" si="71"/>
        <v>32.570000000065193</v>
      </c>
      <c r="AF48" s="8">
        <f t="shared" si="72"/>
        <v>140</v>
      </c>
      <c r="AG48" s="8">
        <f t="shared" si="73"/>
        <v>40</v>
      </c>
      <c r="AH48" s="8">
        <f t="shared" si="74"/>
        <v>32.570000000065193</v>
      </c>
      <c r="AI48" s="8">
        <f t="shared" si="75"/>
        <v>140.67571388888891</v>
      </c>
      <c r="AJ48" s="8">
        <f t="shared" si="76"/>
        <v>2.4552543849546278</v>
      </c>
    </row>
    <row r="49" spans="1:36" ht="21.75" customHeight="1" x14ac:dyDescent="0.15">
      <c r="A49" s="32">
        <v>43</v>
      </c>
      <c r="B49" s="32" t="s">
        <v>27</v>
      </c>
      <c r="C49" s="23">
        <v>0.96</v>
      </c>
      <c r="D49" s="23">
        <v>0.87</v>
      </c>
      <c r="E49" s="23">
        <v>0.87</v>
      </c>
      <c r="F49" s="19">
        <f t="shared" si="56"/>
        <v>0.9</v>
      </c>
      <c r="G49" s="27">
        <v>43903</v>
      </c>
      <c r="H49" s="24" t="s">
        <v>212</v>
      </c>
      <c r="I49" s="21">
        <f t="shared" si="57"/>
        <v>1.5701716435185187</v>
      </c>
      <c r="J49" s="21">
        <f t="shared" si="58"/>
        <v>5.8615170138888892</v>
      </c>
      <c r="K49" s="8"/>
      <c r="N49" s="28">
        <v>37.410283</v>
      </c>
      <c r="O49" s="28">
        <v>140.40350699999999</v>
      </c>
      <c r="Q49" s="8">
        <f t="shared" si="59"/>
        <v>1.5701716435185187</v>
      </c>
      <c r="R49" s="8">
        <f t="shared" si="60"/>
        <v>37</v>
      </c>
      <c r="S49" s="8">
        <f t="shared" si="61"/>
        <v>41</v>
      </c>
      <c r="T49" s="8">
        <f t="shared" si="62"/>
        <v>2.8300000000162981</v>
      </c>
      <c r="U49" s="8">
        <f t="shared" si="63"/>
        <v>37</v>
      </c>
      <c r="V49" s="8">
        <f t="shared" si="64"/>
        <v>41</v>
      </c>
      <c r="W49" s="8">
        <f t="shared" si="65"/>
        <v>2.8300000000162981</v>
      </c>
      <c r="X49" s="8">
        <f t="shared" si="66"/>
        <v>37.684119444444448</v>
      </c>
      <c r="Y49" s="8">
        <f t="shared" si="67"/>
        <v>0.65771196002037202</v>
      </c>
      <c r="AB49" s="8">
        <f t="shared" si="68"/>
        <v>5.8615170138888892</v>
      </c>
      <c r="AC49" s="8">
        <f t="shared" si="69"/>
        <v>140</v>
      </c>
      <c r="AD49" s="8">
        <f t="shared" si="70"/>
        <v>40</v>
      </c>
      <c r="AE49" s="8">
        <f t="shared" si="71"/>
        <v>35.070000000065193</v>
      </c>
      <c r="AF49" s="8">
        <f t="shared" si="72"/>
        <v>140</v>
      </c>
      <c r="AG49" s="8">
        <f t="shared" si="73"/>
        <v>40</v>
      </c>
      <c r="AH49" s="8">
        <f t="shared" si="74"/>
        <v>35.070000000065193</v>
      </c>
      <c r="AI49" s="8">
        <f t="shared" si="75"/>
        <v>140.67640833333334</v>
      </c>
      <c r="AJ49" s="8">
        <f t="shared" si="76"/>
        <v>2.4552665052966556</v>
      </c>
    </row>
    <row r="50" spans="1:36" ht="21.75" customHeight="1" x14ac:dyDescent="0.15">
      <c r="A50" s="32">
        <v>44</v>
      </c>
      <c r="B50" s="32" t="s">
        <v>27</v>
      </c>
      <c r="C50" s="23">
        <v>1.08</v>
      </c>
      <c r="D50" s="23">
        <v>0.98</v>
      </c>
      <c r="E50" s="23">
        <v>0.97</v>
      </c>
      <c r="F50" s="19">
        <f t="shared" si="56"/>
        <v>1.01</v>
      </c>
      <c r="G50" s="27">
        <v>43903</v>
      </c>
      <c r="H50" s="24" t="s">
        <v>212</v>
      </c>
      <c r="I50" s="21">
        <f t="shared" si="57"/>
        <v>1.5701561342592594</v>
      </c>
      <c r="J50" s="21">
        <f t="shared" si="58"/>
        <v>5.8615362268518512</v>
      </c>
      <c r="K50" s="8"/>
      <c r="N50" s="28">
        <v>37.410148999999997</v>
      </c>
      <c r="O50" s="28">
        <v>140.403673</v>
      </c>
      <c r="Q50" s="8">
        <f t="shared" ref="Q50:Q92" si="77">IF(N50&gt;0,(U50*3600+V50*60+W50)/3600/24,0)</f>
        <v>1.5701561342592594</v>
      </c>
      <c r="R50" s="8">
        <f t="shared" ref="R50:R92" si="78">ROUNDDOWN(N50,0)</f>
        <v>37</v>
      </c>
      <c r="S50" s="8">
        <f t="shared" ref="S50:S92" si="79">ROUNDDOWN((N50-R50)*100,0)</f>
        <v>41</v>
      </c>
      <c r="T50" s="8">
        <f t="shared" ref="T50:T92" si="80">ROUND(N50*10000,2)-(R50*10000+S50*100)</f>
        <v>1.4899999999906868</v>
      </c>
      <c r="U50" s="8">
        <f t="shared" ref="U50:U92" si="81">R50</f>
        <v>37</v>
      </c>
      <c r="V50" s="8">
        <f t="shared" ref="V50:V92" si="82">IF(T50&gt;60,S50+1,S50)</f>
        <v>41</v>
      </c>
      <c r="W50" s="8">
        <f t="shared" ref="W50:W92" si="83">IF(T50&gt;60,0,T50)</f>
        <v>1.4899999999906868</v>
      </c>
      <c r="X50" s="8">
        <f t="shared" ref="X50:X92" si="84">(U50*3600+V50*60+W50)/3600</f>
        <v>37.683747222222223</v>
      </c>
      <c r="Y50" s="8">
        <f t="shared" ref="Y50:Y92" si="85">X50*PI()/180</f>
        <v>0.65770546351704506</v>
      </c>
      <c r="AB50" s="8">
        <f t="shared" ref="AB50:AB92" si="86">IF(O50&gt;0,(AF50*3600+AG50*60+AH50)/3600/24,0)</f>
        <v>5.8615362268518512</v>
      </c>
      <c r="AC50" s="8">
        <f t="shared" ref="AC50:AC92" si="87">ROUNDDOWN(O50,0)</f>
        <v>140</v>
      </c>
      <c r="AD50" s="8">
        <f t="shared" ref="AD50:AD92" si="88">ROUNDDOWN((O50-AC50)*100,0)</f>
        <v>40</v>
      </c>
      <c r="AE50" s="8">
        <f t="shared" ref="AE50:AE92" si="89">ROUND(O50*10000,2)-(AC50*10000+AD50*100)</f>
        <v>36.729999999981374</v>
      </c>
      <c r="AF50" s="8">
        <f t="shared" ref="AF50:AF92" si="90">AC50</f>
        <v>140</v>
      </c>
      <c r="AG50" s="8">
        <f t="shared" ref="AG50:AG92" si="91">IF(AE50&gt;60,AD50+1,AD50)</f>
        <v>40</v>
      </c>
      <c r="AH50" s="8">
        <f t="shared" ref="AH50:AH92" si="92">IF(AE50&gt;60,0,AE50)</f>
        <v>36.729999999981374</v>
      </c>
      <c r="AI50" s="8">
        <f t="shared" ref="AI50:AI92" si="93">(AF50*3600+AG50*60+AH50)/3600</f>
        <v>140.67686944444443</v>
      </c>
      <c r="AJ50" s="8">
        <f t="shared" ref="AJ50:AJ92" si="94">AI50*PI()/180</f>
        <v>2.4552745532037616</v>
      </c>
    </row>
    <row r="51" spans="1:36" ht="21.75" customHeight="1" x14ac:dyDescent="0.15">
      <c r="A51" s="32">
        <v>45</v>
      </c>
      <c r="B51" s="32" t="s">
        <v>27</v>
      </c>
      <c r="C51" s="23">
        <v>1.02</v>
      </c>
      <c r="D51" s="23">
        <v>0.99</v>
      </c>
      <c r="E51" s="23">
        <v>1.01</v>
      </c>
      <c r="F51" s="19">
        <f t="shared" si="56"/>
        <v>1.01</v>
      </c>
      <c r="G51" s="27">
        <v>43883</v>
      </c>
      <c r="H51" s="24" t="s">
        <v>212</v>
      </c>
      <c r="I51" s="21">
        <f t="shared" si="57"/>
        <v>1.5701723379629631</v>
      </c>
      <c r="J51" s="21">
        <f t="shared" si="58"/>
        <v>5.8615675925925919</v>
      </c>
      <c r="K51" s="8"/>
      <c r="N51" s="28">
        <v>37.410288999999999</v>
      </c>
      <c r="O51" s="28">
        <v>140.403944</v>
      </c>
      <c r="Q51" s="8">
        <f t="shared" si="77"/>
        <v>1.5701723379629631</v>
      </c>
      <c r="R51" s="8">
        <f t="shared" si="78"/>
        <v>37</v>
      </c>
      <c r="S51" s="8">
        <f t="shared" si="79"/>
        <v>41</v>
      </c>
      <c r="T51" s="8">
        <f t="shared" si="80"/>
        <v>2.8900000000139698</v>
      </c>
      <c r="U51" s="8">
        <f t="shared" si="81"/>
        <v>37</v>
      </c>
      <c r="V51" s="8">
        <f t="shared" si="82"/>
        <v>41</v>
      </c>
      <c r="W51" s="8">
        <f t="shared" si="83"/>
        <v>2.8900000000139698</v>
      </c>
      <c r="X51" s="8">
        <f t="shared" si="84"/>
        <v>37.684136111111115</v>
      </c>
      <c r="Y51" s="8">
        <f t="shared" si="85"/>
        <v>0.65771225090858065</v>
      </c>
      <c r="AB51" s="8">
        <f t="shared" si="86"/>
        <v>5.8615675925925919</v>
      </c>
      <c r="AC51" s="8">
        <f t="shared" si="87"/>
        <v>140</v>
      </c>
      <c r="AD51" s="8">
        <f t="shared" si="88"/>
        <v>40</v>
      </c>
      <c r="AE51" s="8">
        <f t="shared" si="89"/>
        <v>39.439999999944121</v>
      </c>
      <c r="AF51" s="8">
        <f t="shared" si="90"/>
        <v>140</v>
      </c>
      <c r="AG51" s="8">
        <f t="shared" si="91"/>
        <v>40</v>
      </c>
      <c r="AH51" s="8">
        <f t="shared" si="92"/>
        <v>39.439999999944121</v>
      </c>
      <c r="AI51" s="8">
        <f t="shared" si="93"/>
        <v>140.6776222222222</v>
      </c>
      <c r="AJ51" s="8">
        <f t="shared" si="94"/>
        <v>2.4552876916545192</v>
      </c>
    </row>
    <row r="52" spans="1:36" ht="21.75" customHeight="1" x14ac:dyDescent="0.15">
      <c r="A52" s="32">
        <v>46</v>
      </c>
      <c r="B52" s="32" t="s">
        <v>27</v>
      </c>
      <c r="C52" s="23">
        <v>0.87</v>
      </c>
      <c r="D52" s="23">
        <v>0.8</v>
      </c>
      <c r="E52" s="23">
        <v>0.8</v>
      </c>
      <c r="F52" s="19">
        <f t="shared" si="56"/>
        <v>0.82</v>
      </c>
      <c r="G52" s="27">
        <v>43883</v>
      </c>
      <c r="H52" s="24" t="s">
        <v>212</v>
      </c>
      <c r="I52" s="21">
        <f t="shared" si="57"/>
        <v>1.5701563657407409</v>
      </c>
      <c r="J52" s="21">
        <f t="shared" si="58"/>
        <v>5.8615831018518527</v>
      </c>
      <c r="K52" s="8"/>
      <c r="N52" s="28">
        <v>37.410150999999999</v>
      </c>
      <c r="O52" s="28">
        <v>140.404078</v>
      </c>
      <c r="Q52" s="8">
        <f t="shared" si="77"/>
        <v>1.5701563657407409</v>
      </c>
      <c r="R52" s="8">
        <f t="shared" si="78"/>
        <v>37</v>
      </c>
      <c r="S52" s="8">
        <f t="shared" si="79"/>
        <v>41</v>
      </c>
      <c r="T52" s="8">
        <f t="shared" si="80"/>
        <v>1.5100000000093132</v>
      </c>
      <c r="U52" s="8">
        <f t="shared" si="81"/>
        <v>37</v>
      </c>
      <c r="V52" s="8">
        <f t="shared" si="82"/>
        <v>41</v>
      </c>
      <c r="W52" s="8">
        <f t="shared" si="83"/>
        <v>1.5100000000093132</v>
      </c>
      <c r="X52" s="8">
        <f t="shared" si="84"/>
        <v>37.683752777777784</v>
      </c>
      <c r="Y52" s="8">
        <f t="shared" si="85"/>
        <v>0.65770556047978135</v>
      </c>
      <c r="AB52" s="8">
        <f t="shared" si="86"/>
        <v>5.8615831018518527</v>
      </c>
      <c r="AC52" s="8">
        <f t="shared" si="87"/>
        <v>140</v>
      </c>
      <c r="AD52" s="8">
        <f t="shared" si="88"/>
        <v>40</v>
      </c>
      <c r="AE52" s="8">
        <f t="shared" si="89"/>
        <v>40.78000000002794</v>
      </c>
      <c r="AF52" s="8">
        <f t="shared" si="90"/>
        <v>140</v>
      </c>
      <c r="AG52" s="8">
        <f t="shared" si="91"/>
        <v>40</v>
      </c>
      <c r="AH52" s="8">
        <f t="shared" si="92"/>
        <v>40.78000000002794</v>
      </c>
      <c r="AI52" s="8">
        <f t="shared" si="93"/>
        <v>140.67799444444447</v>
      </c>
      <c r="AJ52" s="8">
        <f t="shared" si="94"/>
        <v>2.4552941881578469</v>
      </c>
    </row>
    <row r="53" spans="1:36" ht="21.75" customHeight="1" x14ac:dyDescent="0.15">
      <c r="A53" s="32">
        <v>47</v>
      </c>
      <c r="B53" s="32" t="s">
        <v>27</v>
      </c>
      <c r="C53" s="23">
        <v>1.1399999999999999</v>
      </c>
      <c r="D53" s="23">
        <v>1.1200000000000001</v>
      </c>
      <c r="E53" s="23">
        <v>1.1100000000000001</v>
      </c>
      <c r="F53" s="19">
        <f t="shared" si="56"/>
        <v>1.1200000000000001</v>
      </c>
      <c r="G53" s="27">
        <v>43883</v>
      </c>
      <c r="H53" s="24" t="s">
        <v>212</v>
      </c>
      <c r="I53" s="21">
        <f t="shared" si="57"/>
        <v>1.5701719907407405</v>
      </c>
      <c r="J53" s="21">
        <f t="shared" si="58"/>
        <v>5.861612615740742</v>
      </c>
      <c r="K53" s="8"/>
      <c r="N53" s="28">
        <v>37.410285999999999</v>
      </c>
      <c r="O53" s="28">
        <v>140.40433300000001</v>
      </c>
      <c r="Q53" s="8">
        <f t="shared" si="77"/>
        <v>1.5701719907407405</v>
      </c>
      <c r="R53" s="8">
        <f t="shared" si="78"/>
        <v>37</v>
      </c>
      <c r="S53" s="8">
        <f t="shared" si="79"/>
        <v>41</v>
      </c>
      <c r="T53" s="8">
        <f t="shared" si="80"/>
        <v>2.8599999999860302</v>
      </c>
      <c r="U53" s="8">
        <f t="shared" si="81"/>
        <v>37</v>
      </c>
      <c r="V53" s="8">
        <f t="shared" si="82"/>
        <v>41</v>
      </c>
      <c r="W53" s="8">
        <f t="shared" si="83"/>
        <v>2.8599999999860302</v>
      </c>
      <c r="X53" s="8">
        <f t="shared" si="84"/>
        <v>37.684127777777775</v>
      </c>
      <c r="Y53" s="8">
        <f t="shared" si="85"/>
        <v>0.65771210546447623</v>
      </c>
      <c r="AB53" s="8">
        <f t="shared" si="86"/>
        <v>5.861612615740742</v>
      </c>
      <c r="AC53" s="8">
        <f t="shared" si="87"/>
        <v>140</v>
      </c>
      <c r="AD53" s="8">
        <f t="shared" si="88"/>
        <v>40</v>
      </c>
      <c r="AE53" s="8">
        <f t="shared" si="89"/>
        <v>43.330000000074506</v>
      </c>
      <c r="AF53" s="8">
        <f t="shared" si="90"/>
        <v>140</v>
      </c>
      <c r="AG53" s="8">
        <f t="shared" si="91"/>
        <v>40</v>
      </c>
      <c r="AH53" s="8">
        <f t="shared" si="92"/>
        <v>43.330000000074506</v>
      </c>
      <c r="AI53" s="8">
        <f t="shared" si="93"/>
        <v>140.6787027777778</v>
      </c>
      <c r="AJ53" s="8">
        <f t="shared" si="94"/>
        <v>2.4553065509067151</v>
      </c>
    </row>
    <row r="54" spans="1:36" ht="21.75" customHeight="1" x14ac:dyDescent="0.15">
      <c r="A54" s="32">
        <v>48</v>
      </c>
      <c r="B54" s="32" t="s">
        <v>27</v>
      </c>
      <c r="C54" s="23">
        <v>1.1499999999999999</v>
      </c>
      <c r="D54" s="23">
        <v>1.1299999999999999</v>
      </c>
      <c r="E54" s="23">
        <v>1.05</v>
      </c>
      <c r="F54" s="19">
        <f t="shared" si="56"/>
        <v>1.1100000000000001</v>
      </c>
      <c r="G54" s="27">
        <v>43883</v>
      </c>
      <c r="H54" s="24" t="s">
        <v>212</v>
      </c>
      <c r="I54" s="21">
        <f t="shared" si="57"/>
        <v>1.5701560185185182</v>
      </c>
      <c r="J54" s="21">
        <f t="shared" si="58"/>
        <v>5.8616331018518535</v>
      </c>
      <c r="K54" s="8"/>
      <c r="N54" s="28">
        <v>37.410148</v>
      </c>
      <c r="O54" s="28">
        <v>140.40450999999999</v>
      </c>
      <c r="Q54" s="8">
        <f t="shared" si="77"/>
        <v>1.5701560185185182</v>
      </c>
      <c r="R54" s="8">
        <f t="shared" si="78"/>
        <v>37</v>
      </c>
      <c r="S54" s="8">
        <f t="shared" si="79"/>
        <v>41</v>
      </c>
      <c r="T54" s="8">
        <f t="shared" si="80"/>
        <v>1.4799999999813735</v>
      </c>
      <c r="U54" s="8">
        <f t="shared" si="81"/>
        <v>37</v>
      </c>
      <c r="V54" s="8">
        <f t="shared" si="82"/>
        <v>41</v>
      </c>
      <c r="W54" s="8">
        <f t="shared" si="83"/>
        <v>1.4799999999813735</v>
      </c>
      <c r="X54" s="8">
        <f t="shared" si="84"/>
        <v>37.683744444444436</v>
      </c>
      <c r="Y54" s="8">
        <f t="shared" si="85"/>
        <v>0.65770541503567681</v>
      </c>
      <c r="AB54" s="8">
        <f t="shared" si="86"/>
        <v>5.8616331018518535</v>
      </c>
      <c r="AC54" s="8">
        <f t="shared" si="87"/>
        <v>140</v>
      </c>
      <c r="AD54" s="8">
        <f t="shared" si="88"/>
        <v>40</v>
      </c>
      <c r="AE54" s="8">
        <f t="shared" si="89"/>
        <v>45.100000000093132</v>
      </c>
      <c r="AF54" s="8">
        <f t="shared" si="90"/>
        <v>140</v>
      </c>
      <c r="AG54" s="8">
        <f t="shared" si="91"/>
        <v>40</v>
      </c>
      <c r="AH54" s="8">
        <f t="shared" si="92"/>
        <v>45.100000000093132</v>
      </c>
      <c r="AI54" s="8">
        <f t="shared" si="93"/>
        <v>140.67919444444448</v>
      </c>
      <c r="AJ54" s="8">
        <f t="shared" si="94"/>
        <v>2.4553151321088711</v>
      </c>
    </row>
    <row r="55" spans="1:36" ht="21.75" customHeight="1" x14ac:dyDescent="0.15">
      <c r="A55" s="32">
        <v>49</v>
      </c>
      <c r="B55" s="32" t="s">
        <v>27</v>
      </c>
      <c r="C55" s="23">
        <v>0.95</v>
      </c>
      <c r="D55" s="23">
        <v>0.84</v>
      </c>
      <c r="E55" s="23">
        <v>0.88</v>
      </c>
      <c r="F55" s="19">
        <f t="shared" si="56"/>
        <v>0.89</v>
      </c>
      <c r="G55" s="27">
        <v>43883</v>
      </c>
      <c r="H55" s="24" t="s">
        <v>212</v>
      </c>
      <c r="I55" s="21">
        <f t="shared" si="57"/>
        <v>1.5701716435185187</v>
      </c>
      <c r="J55" s="21">
        <f t="shared" si="58"/>
        <v>5.8616607638888887</v>
      </c>
      <c r="K55" s="8"/>
      <c r="N55" s="28">
        <v>37.410283</v>
      </c>
      <c r="O55" s="28">
        <v>140.40474900000001</v>
      </c>
      <c r="Q55" s="8">
        <f t="shared" si="77"/>
        <v>1.5701716435185187</v>
      </c>
      <c r="R55" s="8">
        <f t="shared" si="78"/>
        <v>37</v>
      </c>
      <c r="S55" s="8">
        <f t="shared" si="79"/>
        <v>41</v>
      </c>
      <c r="T55" s="8">
        <f t="shared" si="80"/>
        <v>2.8300000000162981</v>
      </c>
      <c r="U55" s="8">
        <f t="shared" si="81"/>
        <v>37</v>
      </c>
      <c r="V55" s="8">
        <f t="shared" si="82"/>
        <v>41</v>
      </c>
      <c r="W55" s="8">
        <f t="shared" si="83"/>
        <v>2.8300000000162981</v>
      </c>
      <c r="X55" s="8">
        <f t="shared" si="84"/>
        <v>37.684119444444448</v>
      </c>
      <c r="Y55" s="8">
        <f t="shared" si="85"/>
        <v>0.65771196002037202</v>
      </c>
      <c r="AB55" s="8">
        <f t="shared" si="86"/>
        <v>5.8616607638888887</v>
      </c>
      <c r="AC55" s="8">
        <f t="shared" si="87"/>
        <v>140</v>
      </c>
      <c r="AD55" s="8">
        <f t="shared" si="88"/>
        <v>40</v>
      </c>
      <c r="AE55" s="8">
        <f t="shared" si="89"/>
        <v>47.489999999990687</v>
      </c>
      <c r="AF55" s="8">
        <f t="shared" si="90"/>
        <v>140</v>
      </c>
      <c r="AG55" s="8">
        <f t="shared" si="91"/>
        <v>40</v>
      </c>
      <c r="AH55" s="8">
        <f t="shared" si="92"/>
        <v>47.489999999990687</v>
      </c>
      <c r="AI55" s="8">
        <f t="shared" si="93"/>
        <v>140.67985833333333</v>
      </c>
      <c r="AJ55" s="8">
        <f t="shared" si="94"/>
        <v>2.455326719155849</v>
      </c>
    </row>
    <row r="56" spans="1:36" ht="21.75" customHeight="1" x14ac:dyDescent="0.15">
      <c r="A56" s="32">
        <v>50</v>
      </c>
      <c r="B56" s="32" t="s">
        <v>27</v>
      </c>
      <c r="C56" s="23">
        <v>1.3</v>
      </c>
      <c r="D56" s="23">
        <v>1.27</v>
      </c>
      <c r="E56" s="23">
        <v>1.28</v>
      </c>
      <c r="F56" s="19">
        <f t="shared" si="56"/>
        <v>1.28</v>
      </c>
      <c r="G56" s="27">
        <v>43883</v>
      </c>
      <c r="H56" s="24" t="s">
        <v>212</v>
      </c>
      <c r="I56" s="21">
        <f t="shared" si="57"/>
        <v>1.5701541666666667</v>
      </c>
      <c r="J56" s="21">
        <f t="shared" si="58"/>
        <v>5.8616787037037037</v>
      </c>
      <c r="K56" s="8"/>
      <c r="N56" s="28">
        <v>37.410131999999997</v>
      </c>
      <c r="O56" s="28">
        <v>140.40490399999999</v>
      </c>
      <c r="Q56" s="8">
        <f t="shared" si="77"/>
        <v>1.5701541666666667</v>
      </c>
      <c r="R56" s="8">
        <f t="shared" si="78"/>
        <v>37</v>
      </c>
      <c r="S56" s="8">
        <f t="shared" si="79"/>
        <v>41</v>
      </c>
      <c r="T56" s="8">
        <f t="shared" si="80"/>
        <v>1.3200000000069849</v>
      </c>
      <c r="U56" s="8">
        <f t="shared" si="81"/>
        <v>37</v>
      </c>
      <c r="V56" s="8">
        <f t="shared" si="82"/>
        <v>41</v>
      </c>
      <c r="W56" s="8">
        <f t="shared" si="83"/>
        <v>1.3200000000069849</v>
      </c>
      <c r="X56" s="8">
        <f t="shared" si="84"/>
        <v>37.683700000000002</v>
      </c>
      <c r="Y56" s="8">
        <f t="shared" si="85"/>
        <v>0.6577046393337872</v>
      </c>
      <c r="AB56" s="8">
        <f t="shared" si="86"/>
        <v>5.8616787037037037</v>
      </c>
      <c r="AC56" s="8">
        <f t="shared" si="87"/>
        <v>140</v>
      </c>
      <c r="AD56" s="8">
        <f t="shared" si="88"/>
        <v>40</v>
      </c>
      <c r="AE56" s="8">
        <f t="shared" si="89"/>
        <v>49.040000000037253</v>
      </c>
      <c r="AF56" s="8">
        <f t="shared" si="90"/>
        <v>140</v>
      </c>
      <c r="AG56" s="8">
        <f t="shared" si="91"/>
        <v>40</v>
      </c>
      <c r="AH56" s="8">
        <f t="shared" si="92"/>
        <v>49.040000000037253</v>
      </c>
      <c r="AI56" s="8">
        <f t="shared" si="93"/>
        <v>140.6802888888889</v>
      </c>
      <c r="AJ56" s="8">
        <f t="shared" si="94"/>
        <v>2.4553342337679065</v>
      </c>
    </row>
    <row r="57" spans="1:36" ht="21.75" customHeight="1" x14ac:dyDescent="0.15">
      <c r="A57" s="32">
        <v>51</v>
      </c>
      <c r="B57" s="32" t="s">
        <v>27</v>
      </c>
      <c r="C57" s="23">
        <v>0.96</v>
      </c>
      <c r="D57" s="23">
        <v>0.84</v>
      </c>
      <c r="E57" s="23">
        <v>0.85</v>
      </c>
      <c r="F57" s="19">
        <f t="shared" si="56"/>
        <v>0.88</v>
      </c>
      <c r="G57" s="27">
        <v>43883</v>
      </c>
      <c r="H57" s="24" t="s">
        <v>212</v>
      </c>
      <c r="I57" s="21">
        <f t="shared" si="57"/>
        <v>1.5701718749999998</v>
      </c>
      <c r="J57" s="21">
        <f t="shared" si="58"/>
        <v>5.8617070601851848</v>
      </c>
      <c r="K57" s="8"/>
      <c r="N57" s="28">
        <v>37.410285000000002</v>
      </c>
      <c r="O57" s="28">
        <v>140.40514899999999</v>
      </c>
      <c r="Q57" s="8">
        <f t="shared" si="77"/>
        <v>1.5701718749999998</v>
      </c>
      <c r="R57" s="8">
        <f t="shared" si="78"/>
        <v>37</v>
      </c>
      <c r="S57" s="8">
        <f t="shared" si="79"/>
        <v>41</v>
      </c>
      <c r="T57" s="8">
        <f t="shared" si="80"/>
        <v>2.8499999999767169</v>
      </c>
      <c r="U57" s="8">
        <f t="shared" si="81"/>
        <v>37</v>
      </c>
      <c r="V57" s="8">
        <f t="shared" si="82"/>
        <v>41</v>
      </c>
      <c r="W57" s="8">
        <f t="shared" si="83"/>
        <v>2.8499999999767169</v>
      </c>
      <c r="X57" s="8">
        <f t="shared" si="84"/>
        <v>37.684124999999995</v>
      </c>
      <c r="Y57" s="8">
        <f t="shared" si="85"/>
        <v>0.65771205698310797</v>
      </c>
      <c r="AB57" s="8">
        <f t="shared" si="86"/>
        <v>5.8617070601851848</v>
      </c>
      <c r="AC57" s="8">
        <f t="shared" si="87"/>
        <v>140</v>
      </c>
      <c r="AD57" s="8">
        <f t="shared" si="88"/>
        <v>40</v>
      </c>
      <c r="AE57" s="8">
        <f t="shared" si="89"/>
        <v>51.489999999990687</v>
      </c>
      <c r="AF57" s="8">
        <f t="shared" si="90"/>
        <v>140</v>
      </c>
      <c r="AG57" s="8">
        <f t="shared" si="91"/>
        <v>40</v>
      </c>
      <c r="AH57" s="8">
        <f t="shared" si="92"/>
        <v>51.489999999990687</v>
      </c>
      <c r="AI57" s="8">
        <f t="shared" si="93"/>
        <v>140.68096944444443</v>
      </c>
      <c r="AJ57" s="8">
        <f t="shared" si="94"/>
        <v>2.455346111703093</v>
      </c>
    </row>
    <row r="58" spans="1:36" ht="21.75" customHeight="1" x14ac:dyDescent="0.15">
      <c r="A58" s="32">
        <v>52</v>
      </c>
      <c r="B58" s="32" t="s">
        <v>27</v>
      </c>
      <c r="C58" s="23">
        <v>1.4</v>
      </c>
      <c r="D58" s="23">
        <v>1.27</v>
      </c>
      <c r="E58" s="23">
        <v>1.29</v>
      </c>
      <c r="F58" s="19">
        <f t="shared" si="56"/>
        <v>1.32</v>
      </c>
      <c r="G58" s="27">
        <v>43883</v>
      </c>
      <c r="H58" s="24" t="s">
        <v>212</v>
      </c>
      <c r="I58" s="21">
        <f t="shared" si="57"/>
        <v>1.5701547453703704</v>
      </c>
      <c r="J58" s="21">
        <f t="shared" si="58"/>
        <v>5.8617274305555549</v>
      </c>
      <c r="K58" s="8"/>
      <c r="N58" s="28">
        <v>37.410136999999999</v>
      </c>
      <c r="O58" s="28">
        <v>140.405325</v>
      </c>
      <c r="Q58" s="8">
        <f t="shared" si="77"/>
        <v>1.5701547453703704</v>
      </c>
      <c r="R58" s="8">
        <f t="shared" si="78"/>
        <v>37</v>
      </c>
      <c r="S58" s="8">
        <f t="shared" si="79"/>
        <v>41</v>
      </c>
      <c r="T58" s="8">
        <f t="shared" si="80"/>
        <v>1.3699999999953434</v>
      </c>
      <c r="U58" s="8">
        <f t="shared" si="81"/>
        <v>37</v>
      </c>
      <c r="V58" s="8">
        <f t="shared" si="82"/>
        <v>41</v>
      </c>
      <c r="W58" s="8">
        <f t="shared" si="83"/>
        <v>1.3699999999953434</v>
      </c>
      <c r="X58" s="8">
        <f t="shared" si="84"/>
        <v>37.683713888888889</v>
      </c>
      <c r="Y58" s="8">
        <f t="shared" si="85"/>
        <v>0.65770488174062769</v>
      </c>
      <c r="AB58" s="8">
        <f t="shared" si="86"/>
        <v>5.8617274305555549</v>
      </c>
      <c r="AC58" s="8">
        <f t="shared" si="87"/>
        <v>140</v>
      </c>
      <c r="AD58" s="8">
        <f t="shared" si="88"/>
        <v>40</v>
      </c>
      <c r="AE58" s="8">
        <f t="shared" si="89"/>
        <v>53.25</v>
      </c>
      <c r="AF58" s="8">
        <f t="shared" si="90"/>
        <v>140</v>
      </c>
      <c r="AG58" s="8">
        <f t="shared" si="91"/>
        <v>40</v>
      </c>
      <c r="AH58" s="8">
        <f t="shared" si="92"/>
        <v>53.25</v>
      </c>
      <c r="AI58" s="8">
        <f t="shared" si="93"/>
        <v>140.68145833333332</v>
      </c>
      <c r="AJ58" s="8">
        <f t="shared" si="94"/>
        <v>2.4553546444238807</v>
      </c>
    </row>
    <row r="59" spans="1:36" ht="21.75" customHeight="1" x14ac:dyDescent="0.15">
      <c r="A59" s="32">
        <v>53</v>
      </c>
      <c r="B59" s="32" t="s">
        <v>27</v>
      </c>
      <c r="C59" s="23">
        <v>0.8</v>
      </c>
      <c r="D59" s="23">
        <v>0.83</v>
      </c>
      <c r="E59" s="23">
        <v>0.83</v>
      </c>
      <c r="F59" s="19">
        <f t="shared" si="56"/>
        <v>0.82</v>
      </c>
      <c r="G59" s="27">
        <v>43903</v>
      </c>
      <c r="H59" s="24" t="s">
        <v>212</v>
      </c>
      <c r="I59" s="21">
        <f t="shared" si="57"/>
        <v>1.5701312500000002</v>
      </c>
      <c r="J59" s="21">
        <f t="shared" si="58"/>
        <v>5.8613402777777779</v>
      </c>
      <c r="K59" s="8"/>
      <c r="N59" s="28">
        <v>37.405934000000002</v>
      </c>
      <c r="O59" s="28">
        <v>140.40198000000001</v>
      </c>
      <c r="Q59" s="8">
        <f t="shared" si="77"/>
        <v>1.5701312500000002</v>
      </c>
      <c r="R59" s="8">
        <f t="shared" si="78"/>
        <v>37</v>
      </c>
      <c r="S59" s="8">
        <f t="shared" si="79"/>
        <v>40</v>
      </c>
      <c r="T59" s="8">
        <f t="shared" si="80"/>
        <v>59.340000000025611</v>
      </c>
      <c r="U59" s="8">
        <f t="shared" si="81"/>
        <v>37</v>
      </c>
      <c r="V59" s="8">
        <f t="shared" si="82"/>
        <v>40</v>
      </c>
      <c r="W59" s="8">
        <f t="shared" si="83"/>
        <v>59.340000000025611</v>
      </c>
      <c r="X59" s="8">
        <f t="shared" si="84"/>
        <v>37.683150000000005</v>
      </c>
      <c r="Y59" s="8">
        <f t="shared" si="85"/>
        <v>0.65769504002290125</v>
      </c>
      <c r="AB59" s="8">
        <f t="shared" si="86"/>
        <v>5.8613402777777779</v>
      </c>
      <c r="AC59" s="8">
        <f t="shared" si="87"/>
        <v>140</v>
      </c>
      <c r="AD59" s="8">
        <f t="shared" si="88"/>
        <v>40</v>
      </c>
      <c r="AE59" s="8">
        <f t="shared" si="89"/>
        <v>19.800000000046566</v>
      </c>
      <c r="AF59" s="8">
        <f t="shared" si="90"/>
        <v>140</v>
      </c>
      <c r="AG59" s="8">
        <f t="shared" si="91"/>
        <v>40</v>
      </c>
      <c r="AH59" s="8">
        <f t="shared" si="92"/>
        <v>19.800000000046566</v>
      </c>
      <c r="AI59" s="8">
        <f t="shared" si="93"/>
        <v>140.67216666666667</v>
      </c>
      <c r="AJ59" s="8">
        <f t="shared" si="94"/>
        <v>2.4551924742475499</v>
      </c>
    </row>
    <row r="60" spans="1:36" ht="21.75" customHeight="1" x14ac:dyDescent="0.15">
      <c r="A60" s="32">
        <v>54</v>
      </c>
      <c r="B60" s="32" t="s">
        <v>27</v>
      </c>
      <c r="C60" s="23">
        <v>1.1599999999999999</v>
      </c>
      <c r="D60" s="23">
        <v>1.1100000000000001</v>
      </c>
      <c r="E60" s="23">
        <v>1.1000000000000001</v>
      </c>
      <c r="F60" s="19">
        <f t="shared" si="56"/>
        <v>1.1200000000000001</v>
      </c>
      <c r="G60" s="27">
        <v>43903</v>
      </c>
      <c r="H60" s="24" t="s">
        <v>212</v>
      </c>
      <c r="I60" s="21">
        <f t="shared" si="57"/>
        <v>1.5701309027777777</v>
      </c>
      <c r="J60" s="21">
        <f t="shared" si="58"/>
        <v>5.8613840277777776</v>
      </c>
      <c r="K60" s="8"/>
      <c r="N60" s="28">
        <v>37.405931000000002</v>
      </c>
      <c r="O60" s="28">
        <v>140.40235799999999</v>
      </c>
      <c r="Q60" s="8">
        <f t="shared" si="77"/>
        <v>1.5701309027777777</v>
      </c>
      <c r="R60" s="8">
        <f t="shared" si="78"/>
        <v>37</v>
      </c>
      <c r="S60" s="8">
        <f t="shared" si="79"/>
        <v>40</v>
      </c>
      <c r="T60" s="8">
        <f t="shared" si="80"/>
        <v>59.309999999997672</v>
      </c>
      <c r="U60" s="8">
        <f t="shared" si="81"/>
        <v>37</v>
      </c>
      <c r="V60" s="8">
        <f t="shared" si="82"/>
        <v>40</v>
      </c>
      <c r="W60" s="8">
        <f t="shared" si="83"/>
        <v>59.309999999997672</v>
      </c>
      <c r="X60" s="8">
        <f t="shared" si="84"/>
        <v>37.683141666666664</v>
      </c>
      <c r="Y60" s="8">
        <f t="shared" si="85"/>
        <v>0.65769489457879682</v>
      </c>
      <c r="AB60" s="8">
        <f t="shared" si="86"/>
        <v>5.8613840277777784</v>
      </c>
      <c r="AC60" s="8">
        <f t="shared" si="87"/>
        <v>140</v>
      </c>
      <c r="AD60" s="8">
        <f t="shared" si="88"/>
        <v>40</v>
      </c>
      <c r="AE60" s="8">
        <f t="shared" si="89"/>
        <v>23.580000000074506</v>
      </c>
      <c r="AF60" s="8">
        <f t="shared" si="90"/>
        <v>140</v>
      </c>
      <c r="AG60" s="8">
        <f t="shared" si="91"/>
        <v>40</v>
      </c>
      <c r="AH60" s="8">
        <f t="shared" si="92"/>
        <v>23.580000000074506</v>
      </c>
      <c r="AI60" s="8">
        <f t="shared" si="93"/>
        <v>140.67321666666669</v>
      </c>
      <c r="AJ60" s="8">
        <f t="shared" si="94"/>
        <v>2.455210800204696</v>
      </c>
    </row>
    <row r="61" spans="1:36" ht="21.75" customHeight="1" x14ac:dyDescent="0.15">
      <c r="A61" s="32">
        <v>55</v>
      </c>
      <c r="B61" s="32" t="s">
        <v>27</v>
      </c>
      <c r="C61" s="23">
        <v>1.01</v>
      </c>
      <c r="D61" s="23">
        <v>0.96</v>
      </c>
      <c r="E61" s="23">
        <v>0.96</v>
      </c>
      <c r="F61" s="19">
        <f t="shared" si="56"/>
        <v>0.98</v>
      </c>
      <c r="G61" s="27">
        <v>43903</v>
      </c>
      <c r="H61" s="24" t="s">
        <v>212</v>
      </c>
      <c r="I61" s="21">
        <f t="shared" si="57"/>
        <v>1.570136574074074</v>
      </c>
      <c r="J61" s="21">
        <f t="shared" si="58"/>
        <v>5.8614240740740735</v>
      </c>
      <c r="K61" s="8"/>
      <c r="N61" s="28">
        <v>37.40598</v>
      </c>
      <c r="O61" s="28">
        <v>140.402704</v>
      </c>
      <c r="Q61" s="8">
        <f t="shared" si="77"/>
        <v>1.570136574074074</v>
      </c>
      <c r="R61" s="8">
        <f t="shared" si="78"/>
        <v>37</v>
      </c>
      <c r="S61" s="8">
        <f t="shared" si="79"/>
        <v>40</v>
      </c>
      <c r="T61" s="8">
        <f t="shared" si="80"/>
        <v>59.799999999988358</v>
      </c>
      <c r="U61" s="8">
        <f t="shared" si="81"/>
        <v>37</v>
      </c>
      <c r="V61" s="8">
        <f t="shared" si="82"/>
        <v>40</v>
      </c>
      <c r="W61" s="8">
        <f t="shared" si="83"/>
        <v>59.799999999988358</v>
      </c>
      <c r="X61" s="8">
        <f t="shared" si="84"/>
        <v>37.683277777777775</v>
      </c>
      <c r="Y61" s="8">
        <f t="shared" si="85"/>
        <v>0.65769727016583424</v>
      </c>
      <c r="AB61" s="8">
        <f t="shared" si="86"/>
        <v>5.8614240740740753</v>
      </c>
      <c r="AC61" s="8">
        <f t="shared" si="87"/>
        <v>140</v>
      </c>
      <c r="AD61" s="8">
        <f t="shared" si="88"/>
        <v>40</v>
      </c>
      <c r="AE61" s="8">
        <f t="shared" si="89"/>
        <v>27.040000000037253</v>
      </c>
      <c r="AF61" s="8">
        <f t="shared" si="90"/>
        <v>140</v>
      </c>
      <c r="AG61" s="8">
        <f t="shared" si="91"/>
        <v>40</v>
      </c>
      <c r="AH61" s="8">
        <f t="shared" si="92"/>
        <v>27.040000000037253</v>
      </c>
      <c r="AI61" s="8">
        <f t="shared" si="93"/>
        <v>140.6741777777778</v>
      </c>
      <c r="AJ61" s="8">
        <f t="shared" si="94"/>
        <v>2.4552275747580623</v>
      </c>
    </row>
    <row r="62" spans="1:36" ht="21.75" customHeight="1" x14ac:dyDescent="0.15">
      <c r="A62" s="32">
        <v>56</v>
      </c>
      <c r="B62" s="32" t="s">
        <v>27</v>
      </c>
      <c r="C62" s="23">
        <v>1.08</v>
      </c>
      <c r="D62" s="23">
        <v>0.99</v>
      </c>
      <c r="E62" s="23">
        <v>1.01</v>
      </c>
      <c r="F62" s="19">
        <f t="shared" si="56"/>
        <v>1.03</v>
      </c>
      <c r="G62" s="27">
        <v>43903</v>
      </c>
      <c r="H62" s="24" t="s">
        <v>212</v>
      </c>
      <c r="I62" s="21">
        <f t="shared" si="57"/>
        <v>1.5701190972222223</v>
      </c>
      <c r="J62" s="21">
        <f t="shared" si="58"/>
        <v>5.8614464120370364</v>
      </c>
      <c r="K62" s="8"/>
      <c r="N62" s="28">
        <v>37.405828999999997</v>
      </c>
      <c r="O62" s="28">
        <v>140.402897</v>
      </c>
      <c r="Q62" s="8">
        <f t="shared" si="77"/>
        <v>1.5701190972222221</v>
      </c>
      <c r="R62" s="8">
        <f t="shared" si="78"/>
        <v>37</v>
      </c>
      <c r="S62" s="8">
        <f t="shared" si="79"/>
        <v>40</v>
      </c>
      <c r="T62" s="8">
        <f t="shared" si="80"/>
        <v>58.289999999979045</v>
      </c>
      <c r="U62" s="8">
        <f t="shared" si="81"/>
        <v>37</v>
      </c>
      <c r="V62" s="8">
        <f t="shared" si="82"/>
        <v>40</v>
      </c>
      <c r="W62" s="8">
        <f t="shared" si="83"/>
        <v>58.289999999979045</v>
      </c>
      <c r="X62" s="8">
        <f t="shared" si="84"/>
        <v>37.682858333333328</v>
      </c>
      <c r="Y62" s="8">
        <f t="shared" si="85"/>
        <v>0.65768994947924952</v>
      </c>
      <c r="AB62" s="8">
        <f t="shared" si="86"/>
        <v>5.8614464120370364</v>
      </c>
      <c r="AC62" s="8">
        <f t="shared" si="87"/>
        <v>140</v>
      </c>
      <c r="AD62" s="8">
        <f t="shared" si="88"/>
        <v>40</v>
      </c>
      <c r="AE62" s="8">
        <f t="shared" si="89"/>
        <v>28.96999999997206</v>
      </c>
      <c r="AF62" s="8">
        <f t="shared" si="90"/>
        <v>140</v>
      </c>
      <c r="AG62" s="8">
        <f t="shared" si="91"/>
        <v>40</v>
      </c>
      <c r="AH62" s="8">
        <f t="shared" si="92"/>
        <v>28.96999999997206</v>
      </c>
      <c r="AI62" s="8">
        <f t="shared" si="93"/>
        <v>140.67471388888887</v>
      </c>
      <c r="AJ62" s="8">
        <f t="shared" si="94"/>
        <v>2.4552369316621072</v>
      </c>
    </row>
    <row r="63" spans="1:36" ht="21.75" customHeight="1" x14ac:dyDescent="0.15">
      <c r="A63" s="32">
        <v>57</v>
      </c>
      <c r="B63" s="32" t="s">
        <v>27</v>
      </c>
      <c r="C63" s="23">
        <v>0.99</v>
      </c>
      <c r="D63" s="23">
        <v>0.9</v>
      </c>
      <c r="E63" s="23">
        <v>0.9</v>
      </c>
      <c r="F63" s="19">
        <f t="shared" si="56"/>
        <v>0.93</v>
      </c>
      <c r="G63" s="27">
        <v>43903</v>
      </c>
      <c r="H63" s="24" t="s">
        <v>212</v>
      </c>
      <c r="I63" s="21">
        <f t="shared" si="57"/>
        <v>1.570133796296296</v>
      </c>
      <c r="J63" s="21">
        <f t="shared" si="58"/>
        <v>5.8614734953703715</v>
      </c>
      <c r="K63" s="8"/>
      <c r="N63" s="28">
        <v>37.405956000000003</v>
      </c>
      <c r="O63" s="28">
        <v>140.403131</v>
      </c>
      <c r="Q63" s="8">
        <f t="shared" si="77"/>
        <v>1.5701337962962965</v>
      </c>
      <c r="R63" s="8">
        <f t="shared" si="78"/>
        <v>37</v>
      </c>
      <c r="S63" s="8">
        <f t="shared" si="79"/>
        <v>40</v>
      </c>
      <c r="T63" s="8">
        <f t="shared" si="80"/>
        <v>59.559999999997672</v>
      </c>
      <c r="U63" s="8">
        <f t="shared" si="81"/>
        <v>37</v>
      </c>
      <c r="V63" s="8">
        <f t="shared" si="82"/>
        <v>40</v>
      </c>
      <c r="W63" s="8">
        <f t="shared" si="83"/>
        <v>59.559999999997672</v>
      </c>
      <c r="X63" s="8">
        <f t="shared" si="84"/>
        <v>37.683211111111113</v>
      </c>
      <c r="Y63" s="8">
        <f t="shared" si="85"/>
        <v>0.6576961066129996</v>
      </c>
      <c r="AB63" s="8">
        <f t="shared" si="86"/>
        <v>5.8614734953703715</v>
      </c>
      <c r="AC63" s="8">
        <f t="shared" si="87"/>
        <v>140</v>
      </c>
      <c r="AD63" s="8">
        <f t="shared" si="88"/>
        <v>40</v>
      </c>
      <c r="AE63" s="8">
        <f t="shared" si="89"/>
        <v>31.310000000055879</v>
      </c>
      <c r="AF63" s="8">
        <f t="shared" si="90"/>
        <v>140</v>
      </c>
      <c r="AG63" s="8">
        <f t="shared" si="91"/>
        <v>40</v>
      </c>
      <c r="AH63" s="8">
        <f t="shared" si="92"/>
        <v>31.310000000055879</v>
      </c>
      <c r="AI63" s="8">
        <f t="shared" si="93"/>
        <v>140.67536388888891</v>
      </c>
      <c r="AJ63" s="8">
        <f t="shared" si="94"/>
        <v>2.4552482763022461</v>
      </c>
    </row>
    <row r="64" spans="1:36" ht="21.75" customHeight="1" x14ac:dyDescent="0.15">
      <c r="A64" s="32">
        <v>58</v>
      </c>
      <c r="B64" s="32" t="s">
        <v>27</v>
      </c>
      <c r="C64" s="23">
        <v>1</v>
      </c>
      <c r="D64" s="23">
        <v>0.97</v>
      </c>
      <c r="E64" s="23">
        <v>0.98</v>
      </c>
      <c r="F64" s="19">
        <f t="shared" si="56"/>
        <v>0.98</v>
      </c>
      <c r="G64" s="27">
        <v>43903</v>
      </c>
      <c r="H64" s="24" t="s">
        <v>212</v>
      </c>
      <c r="I64" s="21">
        <f t="shared" si="57"/>
        <v>1.5701172453703702</v>
      </c>
      <c r="J64" s="21">
        <f t="shared" si="58"/>
        <v>5.8614895833333334</v>
      </c>
      <c r="K64" s="8"/>
      <c r="N64" s="28">
        <v>37.405813000000002</v>
      </c>
      <c r="O64" s="28">
        <v>140.40326999999999</v>
      </c>
      <c r="Q64" s="8">
        <f t="shared" si="77"/>
        <v>1.5701172453703702</v>
      </c>
      <c r="R64" s="8">
        <f t="shared" si="78"/>
        <v>37</v>
      </c>
      <c r="S64" s="8">
        <f t="shared" si="79"/>
        <v>40</v>
      </c>
      <c r="T64" s="8">
        <f t="shared" si="80"/>
        <v>58.130000000004657</v>
      </c>
      <c r="U64" s="8">
        <f t="shared" si="81"/>
        <v>37</v>
      </c>
      <c r="V64" s="8">
        <f t="shared" si="82"/>
        <v>40</v>
      </c>
      <c r="W64" s="8">
        <f t="shared" si="83"/>
        <v>58.130000000004657</v>
      </c>
      <c r="X64" s="8">
        <f t="shared" si="84"/>
        <v>37.682813888888887</v>
      </c>
      <c r="Y64" s="8">
        <f t="shared" si="85"/>
        <v>0.65768917377735969</v>
      </c>
      <c r="AB64" s="8">
        <f t="shared" si="86"/>
        <v>5.8614895833333334</v>
      </c>
      <c r="AC64" s="8">
        <f t="shared" si="87"/>
        <v>140</v>
      </c>
      <c r="AD64" s="8">
        <f t="shared" si="88"/>
        <v>40</v>
      </c>
      <c r="AE64" s="8">
        <f t="shared" si="89"/>
        <v>32.699999999953434</v>
      </c>
      <c r="AF64" s="8">
        <f t="shared" si="90"/>
        <v>140</v>
      </c>
      <c r="AG64" s="8">
        <f t="shared" si="91"/>
        <v>40</v>
      </c>
      <c r="AH64" s="8">
        <f t="shared" si="92"/>
        <v>32.699999999953434</v>
      </c>
      <c r="AI64" s="8">
        <f t="shared" si="93"/>
        <v>140.67574999999999</v>
      </c>
      <c r="AJ64" s="8">
        <f t="shared" si="94"/>
        <v>2.4552550152124129</v>
      </c>
    </row>
    <row r="65" spans="1:36" ht="21.75" customHeight="1" x14ac:dyDescent="0.15">
      <c r="A65" s="32">
        <v>59</v>
      </c>
      <c r="B65" s="32" t="s">
        <v>27</v>
      </c>
      <c r="C65" s="23">
        <v>1.08</v>
      </c>
      <c r="D65" s="23">
        <v>1.01</v>
      </c>
      <c r="E65" s="23">
        <v>1.01</v>
      </c>
      <c r="F65" s="19">
        <f t="shared" si="56"/>
        <v>1.03</v>
      </c>
      <c r="G65" s="27">
        <v>43903</v>
      </c>
      <c r="H65" s="24" t="s">
        <v>212</v>
      </c>
      <c r="I65" s="21">
        <f t="shared" si="57"/>
        <v>1.5701324074074074</v>
      </c>
      <c r="J65" s="21">
        <f t="shared" si="58"/>
        <v>5.8615190972222218</v>
      </c>
      <c r="K65" s="8"/>
      <c r="N65" s="28">
        <v>37.405943999999998</v>
      </c>
      <c r="O65" s="28">
        <v>140.403525</v>
      </c>
      <c r="Q65" s="8">
        <f t="shared" si="77"/>
        <v>1.5701324074074074</v>
      </c>
      <c r="R65" s="8">
        <f t="shared" si="78"/>
        <v>37</v>
      </c>
      <c r="S65" s="8">
        <f t="shared" si="79"/>
        <v>40</v>
      </c>
      <c r="T65" s="8">
        <f t="shared" si="80"/>
        <v>59.440000000002328</v>
      </c>
      <c r="U65" s="8">
        <f t="shared" si="81"/>
        <v>37</v>
      </c>
      <c r="V65" s="8">
        <f t="shared" si="82"/>
        <v>40</v>
      </c>
      <c r="W65" s="8">
        <f t="shared" si="83"/>
        <v>59.440000000002328</v>
      </c>
      <c r="X65" s="8">
        <f t="shared" si="84"/>
        <v>37.683177777777779</v>
      </c>
      <c r="Y65" s="8">
        <f t="shared" si="85"/>
        <v>0.65769552483658233</v>
      </c>
      <c r="AB65" s="8">
        <f t="shared" si="86"/>
        <v>5.8615190972222218</v>
      </c>
      <c r="AC65" s="8">
        <f t="shared" si="87"/>
        <v>140</v>
      </c>
      <c r="AD65" s="8">
        <f t="shared" si="88"/>
        <v>40</v>
      </c>
      <c r="AE65" s="8">
        <f t="shared" si="89"/>
        <v>35.25</v>
      </c>
      <c r="AF65" s="8">
        <f t="shared" si="90"/>
        <v>140</v>
      </c>
      <c r="AG65" s="8">
        <f t="shared" si="91"/>
        <v>40</v>
      </c>
      <c r="AH65" s="8">
        <f t="shared" si="92"/>
        <v>35.25</v>
      </c>
      <c r="AI65" s="8">
        <f t="shared" si="93"/>
        <v>140.67645833333333</v>
      </c>
      <c r="AJ65" s="8">
        <f t="shared" si="94"/>
        <v>2.4552673779612815</v>
      </c>
    </row>
    <row r="66" spans="1:36" ht="21.75" customHeight="1" x14ac:dyDescent="0.15">
      <c r="A66" s="32">
        <v>60</v>
      </c>
      <c r="B66" s="32" t="s">
        <v>27</v>
      </c>
      <c r="C66" s="23">
        <v>0.93</v>
      </c>
      <c r="D66" s="23">
        <v>0.88</v>
      </c>
      <c r="E66" s="23">
        <v>0.88</v>
      </c>
      <c r="F66" s="19">
        <f t="shared" si="56"/>
        <v>0.9</v>
      </c>
      <c r="G66" s="27">
        <v>43903</v>
      </c>
      <c r="H66" s="24" t="s">
        <v>212</v>
      </c>
      <c r="I66" s="21">
        <f t="shared" si="57"/>
        <v>1.5701173611111112</v>
      </c>
      <c r="J66" s="21">
        <f t="shared" si="58"/>
        <v>5.8615370370370377</v>
      </c>
      <c r="K66" s="8"/>
      <c r="N66" s="28">
        <v>37.405813999999999</v>
      </c>
      <c r="O66" s="28">
        <v>140.40368000000001</v>
      </c>
      <c r="Q66" s="8">
        <f t="shared" si="77"/>
        <v>1.5701173611111112</v>
      </c>
      <c r="R66" s="8">
        <f t="shared" si="78"/>
        <v>37</v>
      </c>
      <c r="S66" s="8">
        <f t="shared" si="79"/>
        <v>40</v>
      </c>
      <c r="T66" s="8">
        <f t="shared" si="80"/>
        <v>58.14000000001397</v>
      </c>
      <c r="U66" s="8">
        <f t="shared" si="81"/>
        <v>37</v>
      </c>
      <c r="V66" s="8">
        <f t="shared" si="82"/>
        <v>40</v>
      </c>
      <c r="W66" s="8">
        <f t="shared" si="83"/>
        <v>58.14000000001397</v>
      </c>
      <c r="X66" s="8">
        <f t="shared" si="84"/>
        <v>37.682816666666668</v>
      </c>
      <c r="Y66" s="8">
        <f t="shared" si="85"/>
        <v>0.65768922225872783</v>
      </c>
      <c r="AB66" s="8">
        <f t="shared" si="86"/>
        <v>5.8615370370370377</v>
      </c>
      <c r="AC66" s="8">
        <f t="shared" si="87"/>
        <v>140</v>
      </c>
      <c r="AD66" s="8">
        <f t="shared" si="88"/>
        <v>40</v>
      </c>
      <c r="AE66" s="8">
        <f t="shared" si="89"/>
        <v>36.800000000046566</v>
      </c>
      <c r="AF66" s="8">
        <f t="shared" si="90"/>
        <v>140</v>
      </c>
      <c r="AG66" s="8">
        <f t="shared" si="91"/>
        <v>40</v>
      </c>
      <c r="AH66" s="8">
        <f t="shared" si="92"/>
        <v>36.800000000046566</v>
      </c>
      <c r="AI66" s="8">
        <f t="shared" si="93"/>
        <v>140.6768888888889</v>
      </c>
      <c r="AJ66" s="8">
        <f t="shared" si="94"/>
        <v>2.4552748925733385</v>
      </c>
    </row>
    <row r="67" spans="1:36" ht="21.75" customHeight="1" x14ac:dyDescent="0.15">
      <c r="A67" s="32">
        <v>61</v>
      </c>
      <c r="B67" s="32" t="s">
        <v>27</v>
      </c>
      <c r="C67" s="23">
        <v>0.8</v>
      </c>
      <c r="D67" s="23">
        <v>0.76</v>
      </c>
      <c r="E67" s="23">
        <v>0.75</v>
      </c>
      <c r="F67" s="19">
        <f t="shared" si="56"/>
        <v>0.77</v>
      </c>
      <c r="G67" s="27">
        <v>43903</v>
      </c>
      <c r="H67" s="24" t="s">
        <v>212</v>
      </c>
      <c r="I67" s="21">
        <f t="shared" si="57"/>
        <v>1.5701326388888892</v>
      </c>
      <c r="J67" s="21">
        <f t="shared" si="58"/>
        <v>5.8615684027777775</v>
      </c>
      <c r="K67" s="8"/>
      <c r="N67" s="28">
        <v>37.405946</v>
      </c>
      <c r="O67" s="28">
        <v>140.40395100000001</v>
      </c>
      <c r="Q67" s="8">
        <f t="shared" si="77"/>
        <v>1.5701326388888892</v>
      </c>
      <c r="R67" s="8">
        <f t="shared" si="78"/>
        <v>37</v>
      </c>
      <c r="S67" s="8">
        <f t="shared" si="79"/>
        <v>40</v>
      </c>
      <c r="T67" s="8">
        <f t="shared" si="80"/>
        <v>59.460000000020955</v>
      </c>
      <c r="U67" s="8">
        <f t="shared" si="81"/>
        <v>37</v>
      </c>
      <c r="V67" s="8">
        <f t="shared" si="82"/>
        <v>40</v>
      </c>
      <c r="W67" s="8">
        <f t="shared" si="83"/>
        <v>59.460000000020955</v>
      </c>
      <c r="X67" s="8">
        <f t="shared" si="84"/>
        <v>37.683183333333339</v>
      </c>
      <c r="Y67" s="8">
        <f t="shared" si="85"/>
        <v>0.65769562179931862</v>
      </c>
      <c r="AB67" s="8">
        <f t="shared" si="86"/>
        <v>5.8615684027777775</v>
      </c>
      <c r="AC67" s="8">
        <f t="shared" si="87"/>
        <v>140</v>
      </c>
      <c r="AD67" s="8">
        <f t="shared" si="88"/>
        <v>40</v>
      </c>
      <c r="AE67" s="8">
        <f t="shared" si="89"/>
        <v>39.510000000009313</v>
      </c>
      <c r="AF67" s="8">
        <f t="shared" si="90"/>
        <v>140</v>
      </c>
      <c r="AG67" s="8">
        <f t="shared" si="91"/>
        <v>40</v>
      </c>
      <c r="AH67" s="8">
        <f t="shared" si="92"/>
        <v>39.510000000009313</v>
      </c>
      <c r="AI67" s="8">
        <f t="shared" si="93"/>
        <v>140.67764166666666</v>
      </c>
      <c r="AJ67" s="8">
        <f t="shared" si="94"/>
        <v>2.4552880310240965</v>
      </c>
    </row>
    <row r="68" spans="1:36" ht="21.75" customHeight="1" x14ac:dyDescent="0.15">
      <c r="A68" s="32">
        <v>62</v>
      </c>
      <c r="B68" s="32" t="s">
        <v>27</v>
      </c>
      <c r="C68" s="23">
        <v>1.1000000000000001</v>
      </c>
      <c r="D68" s="23">
        <v>1.1299999999999999</v>
      </c>
      <c r="E68" s="23">
        <v>1.1299999999999999</v>
      </c>
      <c r="F68" s="19">
        <f t="shared" si="56"/>
        <v>1.1200000000000001</v>
      </c>
      <c r="G68" s="27">
        <v>43903</v>
      </c>
      <c r="H68" s="24" t="s">
        <v>212</v>
      </c>
      <c r="I68" s="21">
        <f t="shared" si="57"/>
        <v>1.5701175925925923</v>
      </c>
      <c r="J68" s="21">
        <f t="shared" si="58"/>
        <v>5.8615832175925933</v>
      </c>
      <c r="K68" s="8"/>
      <c r="N68" s="28">
        <v>37.405816000000002</v>
      </c>
      <c r="O68" s="28">
        <v>140.404079</v>
      </c>
      <c r="Q68" s="8">
        <f t="shared" si="77"/>
        <v>1.5701175925925923</v>
      </c>
      <c r="R68" s="8">
        <f t="shared" si="78"/>
        <v>37</v>
      </c>
      <c r="S68" s="8">
        <f t="shared" si="79"/>
        <v>40</v>
      </c>
      <c r="T68" s="8">
        <f t="shared" si="80"/>
        <v>58.159999999974389</v>
      </c>
      <c r="U68" s="8">
        <f t="shared" si="81"/>
        <v>37</v>
      </c>
      <c r="V68" s="8">
        <f t="shared" si="82"/>
        <v>40</v>
      </c>
      <c r="W68" s="8">
        <f t="shared" si="83"/>
        <v>58.159999999974389</v>
      </c>
      <c r="X68" s="8">
        <f t="shared" si="84"/>
        <v>37.682822222222214</v>
      </c>
      <c r="Y68" s="8">
        <f t="shared" si="85"/>
        <v>0.6576893192214639</v>
      </c>
      <c r="AB68" s="8">
        <f t="shared" si="86"/>
        <v>5.8615832175925933</v>
      </c>
      <c r="AC68" s="8">
        <f t="shared" si="87"/>
        <v>140</v>
      </c>
      <c r="AD68" s="8">
        <f t="shared" si="88"/>
        <v>40</v>
      </c>
      <c r="AE68" s="8">
        <f t="shared" si="89"/>
        <v>40.790000000037253</v>
      </c>
      <c r="AF68" s="8">
        <f t="shared" si="90"/>
        <v>140</v>
      </c>
      <c r="AG68" s="8">
        <f t="shared" si="91"/>
        <v>40</v>
      </c>
      <c r="AH68" s="8">
        <f t="shared" si="92"/>
        <v>40.790000000037253</v>
      </c>
      <c r="AI68" s="8">
        <f t="shared" si="93"/>
        <v>140.67799722222225</v>
      </c>
      <c r="AJ68" s="8">
        <f t="shared" si="94"/>
        <v>2.4552942366392152</v>
      </c>
    </row>
    <row r="69" spans="1:36" ht="21.75" customHeight="1" x14ac:dyDescent="0.15">
      <c r="A69" s="32">
        <v>63</v>
      </c>
      <c r="B69" s="32" t="s">
        <v>27</v>
      </c>
      <c r="C69" s="23">
        <v>1</v>
      </c>
      <c r="D69" s="23">
        <v>0.92</v>
      </c>
      <c r="E69" s="23">
        <v>0.96</v>
      </c>
      <c r="F69" s="19">
        <f t="shared" si="56"/>
        <v>0.96</v>
      </c>
      <c r="G69" s="27">
        <v>43883</v>
      </c>
      <c r="H69" s="24" t="s">
        <v>212</v>
      </c>
      <c r="I69" s="21">
        <f t="shared" si="57"/>
        <v>1.5701332175925931</v>
      </c>
      <c r="J69" s="21">
        <f t="shared" si="58"/>
        <v>5.86161412037037</v>
      </c>
      <c r="K69" s="8"/>
      <c r="N69" s="28">
        <v>37.405951000000002</v>
      </c>
      <c r="O69" s="28">
        <v>140.404346</v>
      </c>
      <c r="Q69" s="8">
        <f t="shared" si="77"/>
        <v>1.5701332175925928</v>
      </c>
      <c r="R69" s="8">
        <f t="shared" si="78"/>
        <v>37</v>
      </c>
      <c r="S69" s="8">
        <f t="shared" si="79"/>
        <v>40</v>
      </c>
      <c r="T69" s="8">
        <f t="shared" si="80"/>
        <v>59.510000000009313</v>
      </c>
      <c r="U69" s="8">
        <f t="shared" si="81"/>
        <v>37</v>
      </c>
      <c r="V69" s="8">
        <f t="shared" si="82"/>
        <v>40</v>
      </c>
      <c r="W69" s="8">
        <f t="shared" si="83"/>
        <v>59.510000000009313</v>
      </c>
      <c r="X69" s="8">
        <f t="shared" si="84"/>
        <v>37.683197222222226</v>
      </c>
      <c r="Y69" s="8">
        <f t="shared" si="85"/>
        <v>0.65769586420615922</v>
      </c>
      <c r="AB69" s="8">
        <f t="shared" si="86"/>
        <v>5.86161412037037</v>
      </c>
      <c r="AC69" s="8">
        <f t="shared" si="87"/>
        <v>140</v>
      </c>
      <c r="AD69" s="8">
        <f t="shared" si="88"/>
        <v>40</v>
      </c>
      <c r="AE69" s="8">
        <f t="shared" si="89"/>
        <v>43.459999999962747</v>
      </c>
      <c r="AF69" s="8">
        <f t="shared" si="90"/>
        <v>140</v>
      </c>
      <c r="AG69" s="8">
        <f t="shared" si="91"/>
        <v>40</v>
      </c>
      <c r="AH69" s="8">
        <f t="shared" si="92"/>
        <v>43.459999999962747</v>
      </c>
      <c r="AI69" s="8">
        <f t="shared" si="93"/>
        <v>140.67873888888889</v>
      </c>
      <c r="AJ69" s="8">
        <f t="shared" si="94"/>
        <v>2.4553071811645002</v>
      </c>
    </row>
    <row r="70" spans="1:36" ht="21.75" customHeight="1" x14ac:dyDescent="0.15">
      <c r="A70" s="32">
        <v>64</v>
      </c>
      <c r="B70" s="32" t="s">
        <v>27</v>
      </c>
      <c r="C70" s="23">
        <v>0.98</v>
      </c>
      <c r="D70" s="23">
        <v>0.9</v>
      </c>
      <c r="E70" s="23">
        <v>0.92</v>
      </c>
      <c r="F70" s="19">
        <f t="shared" si="56"/>
        <v>0.93</v>
      </c>
      <c r="G70" s="27">
        <v>43883</v>
      </c>
      <c r="H70" s="24" t="s">
        <v>212</v>
      </c>
      <c r="I70" s="21">
        <f t="shared" si="57"/>
        <v>1.5701172453703702</v>
      </c>
      <c r="J70" s="21">
        <f t="shared" si="58"/>
        <v>5.8616320601851859</v>
      </c>
      <c r="K70" s="8"/>
      <c r="N70" s="28">
        <v>37.405813000000002</v>
      </c>
      <c r="O70" s="28">
        <v>140.40450100000001</v>
      </c>
      <c r="Q70" s="8">
        <f t="shared" si="77"/>
        <v>1.5701172453703702</v>
      </c>
      <c r="R70" s="8">
        <f t="shared" si="78"/>
        <v>37</v>
      </c>
      <c r="S70" s="8">
        <f t="shared" si="79"/>
        <v>40</v>
      </c>
      <c r="T70" s="8">
        <f t="shared" si="80"/>
        <v>58.130000000004657</v>
      </c>
      <c r="U70" s="8">
        <f t="shared" si="81"/>
        <v>37</v>
      </c>
      <c r="V70" s="8">
        <f t="shared" si="82"/>
        <v>40</v>
      </c>
      <c r="W70" s="8">
        <f t="shared" si="83"/>
        <v>58.130000000004657</v>
      </c>
      <c r="X70" s="8">
        <f t="shared" si="84"/>
        <v>37.682813888888887</v>
      </c>
      <c r="Y70" s="8">
        <f t="shared" si="85"/>
        <v>0.65768917377735969</v>
      </c>
      <c r="AB70" s="8">
        <f t="shared" si="86"/>
        <v>5.8616320601851859</v>
      </c>
      <c r="AC70" s="8">
        <f t="shared" si="87"/>
        <v>140</v>
      </c>
      <c r="AD70" s="8">
        <f t="shared" si="88"/>
        <v>40</v>
      </c>
      <c r="AE70" s="8">
        <f t="shared" si="89"/>
        <v>45.010000000009313</v>
      </c>
      <c r="AF70" s="8">
        <f t="shared" si="90"/>
        <v>140</v>
      </c>
      <c r="AG70" s="8">
        <f t="shared" si="91"/>
        <v>40</v>
      </c>
      <c r="AH70" s="8">
        <f t="shared" si="92"/>
        <v>45.010000000009313</v>
      </c>
      <c r="AI70" s="8">
        <f t="shared" si="93"/>
        <v>140.67916944444445</v>
      </c>
      <c r="AJ70" s="8">
        <f t="shared" si="94"/>
        <v>2.4553146957765577</v>
      </c>
    </row>
    <row r="71" spans="1:36" ht="21.75" customHeight="1" x14ac:dyDescent="0.15">
      <c r="A71" s="32">
        <v>65</v>
      </c>
      <c r="B71" s="32" t="s">
        <v>27</v>
      </c>
      <c r="C71" s="23">
        <v>0.91</v>
      </c>
      <c r="D71" s="23">
        <v>0.89</v>
      </c>
      <c r="E71" s="23">
        <v>0.88</v>
      </c>
      <c r="F71" s="19">
        <f t="shared" si="56"/>
        <v>0.89</v>
      </c>
      <c r="G71" s="27">
        <v>43883</v>
      </c>
      <c r="H71" s="24" t="s">
        <v>212</v>
      </c>
      <c r="I71" s="21">
        <f t="shared" si="57"/>
        <v>1.5701339120370372</v>
      </c>
      <c r="J71" s="21">
        <f t="shared" si="58"/>
        <v>5.8616603009259256</v>
      </c>
      <c r="K71" s="8"/>
      <c r="N71" s="28">
        <v>37.405957000000001</v>
      </c>
      <c r="O71" s="28">
        <v>140.40474499999999</v>
      </c>
      <c r="Q71" s="8">
        <f t="shared" si="77"/>
        <v>1.5701339120370372</v>
      </c>
      <c r="R71" s="8">
        <f t="shared" si="78"/>
        <v>37</v>
      </c>
      <c r="S71" s="8">
        <f t="shared" si="79"/>
        <v>40</v>
      </c>
      <c r="T71" s="8">
        <f t="shared" si="80"/>
        <v>59.570000000006985</v>
      </c>
      <c r="U71" s="8">
        <f t="shared" si="81"/>
        <v>37</v>
      </c>
      <c r="V71" s="8">
        <f t="shared" si="82"/>
        <v>40</v>
      </c>
      <c r="W71" s="8">
        <f t="shared" si="83"/>
        <v>59.570000000006985</v>
      </c>
      <c r="X71" s="8">
        <f t="shared" si="84"/>
        <v>37.683213888888893</v>
      </c>
      <c r="Y71" s="8">
        <f t="shared" si="85"/>
        <v>0.65769615509436785</v>
      </c>
      <c r="AB71" s="8">
        <f t="shared" si="86"/>
        <v>5.8616603009259256</v>
      </c>
      <c r="AC71" s="8">
        <f t="shared" si="87"/>
        <v>140</v>
      </c>
      <c r="AD71" s="8">
        <f t="shared" si="88"/>
        <v>40</v>
      </c>
      <c r="AE71" s="8">
        <f t="shared" si="89"/>
        <v>47.449999999953434</v>
      </c>
      <c r="AF71" s="8">
        <f t="shared" si="90"/>
        <v>140</v>
      </c>
      <c r="AG71" s="8">
        <f t="shared" si="91"/>
        <v>40</v>
      </c>
      <c r="AH71" s="8">
        <f t="shared" si="92"/>
        <v>47.449999999953434</v>
      </c>
      <c r="AI71" s="8">
        <f t="shared" si="93"/>
        <v>140.67984722222221</v>
      </c>
      <c r="AJ71" s="8">
        <f t="shared" si="94"/>
        <v>2.4553265252303764</v>
      </c>
    </row>
    <row r="72" spans="1:36" ht="21.75" customHeight="1" x14ac:dyDescent="0.15">
      <c r="A72" s="32">
        <v>66</v>
      </c>
      <c r="B72" s="32" t="s">
        <v>27</v>
      </c>
      <c r="C72" s="23">
        <v>1.06</v>
      </c>
      <c r="D72" s="23">
        <v>1.01</v>
      </c>
      <c r="E72" s="23">
        <v>1.01</v>
      </c>
      <c r="F72" s="19">
        <f t="shared" si="56"/>
        <v>1.03</v>
      </c>
      <c r="G72" s="27">
        <v>43883</v>
      </c>
      <c r="H72" s="24" t="s">
        <v>212</v>
      </c>
      <c r="I72" s="21">
        <f t="shared" si="57"/>
        <v>1.5701168981481477</v>
      </c>
      <c r="J72" s="21">
        <f t="shared" si="58"/>
        <v>5.8616782407407406</v>
      </c>
      <c r="K72" s="8"/>
      <c r="N72" s="28">
        <v>37.405810000000002</v>
      </c>
      <c r="O72" s="28">
        <v>140.4049</v>
      </c>
      <c r="Q72" s="8">
        <f t="shared" si="77"/>
        <v>1.5701168981481477</v>
      </c>
      <c r="R72" s="8">
        <f t="shared" si="78"/>
        <v>37</v>
      </c>
      <c r="S72" s="8">
        <f t="shared" si="79"/>
        <v>40</v>
      </c>
      <c r="T72" s="8">
        <f t="shared" si="80"/>
        <v>58.099999999976717</v>
      </c>
      <c r="U72" s="8">
        <f t="shared" si="81"/>
        <v>37</v>
      </c>
      <c r="V72" s="8">
        <f t="shared" si="82"/>
        <v>40</v>
      </c>
      <c r="W72" s="8">
        <f t="shared" si="83"/>
        <v>58.099999999976717</v>
      </c>
      <c r="X72" s="8">
        <f t="shared" si="84"/>
        <v>37.682805555555547</v>
      </c>
      <c r="Y72" s="8">
        <f t="shared" si="85"/>
        <v>0.65768902833325527</v>
      </c>
      <c r="AB72" s="8">
        <f t="shared" si="86"/>
        <v>5.8616782407407406</v>
      </c>
      <c r="AC72" s="8">
        <f t="shared" si="87"/>
        <v>140</v>
      </c>
      <c r="AD72" s="8">
        <f t="shared" si="88"/>
        <v>40</v>
      </c>
      <c r="AE72" s="8">
        <f t="shared" si="89"/>
        <v>49</v>
      </c>
      <c r="AF72" s="8">
        <f t="shared" si="90"/>
        <v>140</v>
      </c>
      <c r="AG72" s="8">
        <f t="shared" si="91"/>
        <v>40</v>
      </c>
      <c r="AH72" s="8">
        <f t="shared" si="92"/>
        <v>49</v>
      </c>
      <c r="AI72" s="8">
        <f t="shared" si="93"/>
        <v>140.68027777777777</v>
      </c>
      <c r="AJ72" s="8">
        <f t="shared" si="94"/>
        <v>2.4553340398424339</v>
      </c>
    </row>
    <row r="73" spans="1:36" ht="21.75" customHeight="1" x14ac:dyDescent="0.15">
      <c r="A73" s="32">
        <v>67</v>
      </c>
      <c r="B73" s="32" t="s">
        <v>27</v>
      </c>
      <c r="C73" s="23">
        <v>0.85</v>
      </c>
      <c r="D73" s="23">
        <v>0.88</v>
      </c>
      <c r="E73" s="23">
        <v>0.89</v>
      </c>
      <c r="F73" s="19">
        <f t="shared" si="56"/>
        <v>0.87</v>
      </c>
      <c r="G73" s="27">
        <v>43883</v>
      </c>
      <c r="H73" s="24" t="s">
        <v>212</v>
      </c>
      <c r="I73" s="21">
        <f t="shared" si="57"/>
        <v>1.5701305555555558</v>
      </c>
      <c r="J73" s="21">
        <f t="shared" si="58"/>
        <v>5.8617077546296299</v>
      </c>
      <c r="K73" s="8"/>
      <c r="N73" s="28">
        <v>37.405928000000003</v>
      </c>
      <c r="O73" s="28">
        <v>140.40515500000001</v>
      </c>
      <c r="Q73" s="8">
        <f t="shared" si="77"/>
        <v>1.5701305555555558</v>
      </c>
      <c r="R73" s="8">
        <f t="shared" si="78"/>
        <v>37</v>
      </c>
      <c r="S73" s="8">
        <f t="shared" si="79"/>
        <v>40</v>
      </c>
      <c r="T73" s="8">
        <f t="shared" si="80"/>
        <v>59.28000000002794</v>
      </c>
      <c r="U73" s="8">
        <f t="shared" si="81"/>
        <v>37</v>
      </c>
      <c r="V73" s="8">
        <f t="shared" si="82"/>
        <v>40</v>
      </c>
      <c r="W73" s="8">
        <f t="shared" si="83"/>
        <v>59.28000000002794</v>
      </c>
      <c r="X73" s="8">
        <f t="shared" si="84"/>
        <v>37.683133333333338</v>
      </c>
      <c r="Y73" s="8">
        <f t="shared" si="85"/>
        <v>0.65769474913469261</v>
      </c>
      <c r="AB73" s="8">
        <f t="shared" si="86"/>
        <v>5.8617077546296299</v>
      </c>
      <c r="AC73" s="8">
        <f t="shared" si="87"/>
        <v>140</v>
      </c>
      <c r="AD73" s="8">
        <f t="shared" si="88"/>
        <v>40</v>
      </c>
      <c r="AE73" s="8">
        <f t="shared" si="89"/>
        <v>51.550000000046566</v>
      </c>
      <c r="AF73" s="8">
        <f t="shared" si="90"/>
        <v>140</v>
      </c>
      <c r="AG73" s="8">
        <f t="shared" si="91"/>
        <v>40</v>
      </c>
      <c r="AH73" s="8">
        <f t="shared" si="92"/>
        <v>51.550000000046566</v>
      </c>
      <c r="AI73" s="8">
        <f t="shared" si="93"/>
        <v>140.68098611111111</v>
      </c>
      <c r="AJ73" s="8">
        <f t="shared" si="94"/>
        <v>2.4553464025913021</v>
      </c>
    </row>
    <row r="74" spans="1:36" ht="21.75" customHeight="1" x14ac:dyDescent="0.15">
      <c r="A74" s="32">
        <v>68</v>
      </c>
      <c r="B74" s="32" t="s">
        <v>27</v>
      </c>
      <c r="C74" s="23">
        <v>0.89</v>
      </c>
      <c r="D74" s="23">
        <v>0.82</v>
      </c>
      <c r="E74" s="23">
        <v>0.83</v>
      </c>
      <c r="F74" s="19">
        <f t="shared" si="56"/>
        <v>0.85</v>
      </c>
      <c r="G74" s="27">
        <v>43883</v>
      </c>
      <c r="H74" s="24" t="s">
        <v>212</v>
      </c>
      <c r="I74" s="21">
        <f t="shared" si="57"/>
        <v>1.5700893518518517</v>
      </c>
      <c r="J74" s="21">
        <f t="shared" si="58"/>
        <v>5.8614398148148146</v>
      </c>
      <c r="K74" s="8"/>
      <c r="N74" s="28">
        <v>37.405571999999999</v>
      </c>
      <c r="O74" s="28">
        <v>140.40284</v>
      </c>
      <c r="Q74" s="8">
        <f t="shared" si="77"/>
        <v>1.5700893518518517</v>
      </c>
      <c r="R74" s="8">
        <f t="shared" si="78"/>
        <v>37</v>
      </c>
      <c r="S74" s="8">
        <f t="shared" si="79"/>
        <v>40</v>
      </c>
      <c r="T74" s="8">
        <f t="shared" si="80"/>
        <v>55.71999999997206</v>
      </c>
      <c r="U74" s="8">
        <f t="shared" si="81"/>
        <v>37</v>
      </c>
      <c r="V74" s="8">
        <f t="shared" si="82"/>
        <v>40</v>
      </c>
      <c r="W74" s="8">
        <f t="shared" si="83"/>
        <v>55.71999999997206</v>
      </c>
      <c r="X74" s="8">
        <f t="shared" si="84"/>
        <v>37.68214444444444</v>
      </c>
      <c r="Y74" s="8">
        <f t="shared" si="85"/>
        <v>0.65767748976764495</v>
      </c>
      <c r="AB74" s="8">
        <f t="shared" si="86"/>
        <v>5.8614398148148146</v>
      </c>
      <c r="AC74" s="8">
        <f t="shared" si="87"/>
        <v>140</v>
      </c>
      <c r="AD74" s="8">
        <f t="shared" si="88"/>
        <v>40</v>
      </c>
      <c r="AE74" s="8">
        <f t="shared" si="89"/>
        <v>28.399999999906868</v>
      </c>
      <c r="AF74" s="8">
        <f t="shared" si="90"/>
        <v>140</v>
      </c>
      <c r="AG74" s="8">
        <f t="shared" si="91"/>
        <v>40</v>
      </c>
      <c r="AH74" s="8">
        <f t="shared" si="92"/>
        <v>28.399999999906868</v>
      </c>
      <c r="AI74" s="8">
        <f t="shared" si="93"/>
        <v>140.67455555555554</v>
      </c>
      <c r="AJ74" s="8">
        <f t="shared" si="94"/>
        <v>2.4552341682241252</v>
      </c>
    </row>
    <row r="75" spans="1:36" ht="21.75" customHeight="1" x14ac:dyDescent="0.15">
      <c r="A75" s="32">
        <v>69</v>
      </c>
      <c r="B75" s="32" t="s">
        <v>27</v>
      </c>
      <c r="C75" s="23">
        <v>0.9</v>
      </c>
      <c r="D75" s="23">
        <v>0.81</v>
      </c>
      <c r="E75" s="23">
        <v>0.8</v>
      </c>
      <c r="F75" s="19">
        <f t="shared" si="56"/>
        <v>0.84</v>
      </c>
      <c r="G75" s="27">
        <v>43883</v>
      </c>
      <c r="H75" s="24" t="s">
        <v>212</v>
      </c>
      <c r="I75" s="21">
        <f t="shared" si="57"/>
        <v>1.5700984953703705</v>
      </c>
      <c r="J75" s="21">
        <f t="shared" si="58"/>
        <v>5.8614706018518525</v>
      </c>
      <c r="K75" s="8"/>
      <c r="N75" s="28">
        <v>37.405650999999999</v>
      </c>
      <c r="O75" s="28">
        <v>140.40310600000001</v>
      </c>
      <c r="Q75" s="8">
        <f t="shared" si="77"/>
        <v>1.5700984953703705</v>
      </c>
      <c r="R75" s="8">
        <f t="shared" si="78"/>
        <v>37</v>
      </c>
      <c r="S75" s="8">
        <f t="shared" si="79"/>
        <v>40</v>
      </c>
      <c r="T75" s="8">
        <f t="shared" si="80"/>
        <v>56.510000000009313</v>
      </c>
      <c r="U75" s="8">
        <f t="shared" si="81"/>
        <v>37</v>
      </c>
      <c r="V75" s="8">
        <f t="shared" si="82"/>
        <v>40</v>
      </c>
      <c r="W75" s="8">
        <f t="shared" si="83"/>
        <v>56.510000000009313</v>
      </c>
      <c r="X75" s="8">
        <f t="shared" si="84"/>
        <v>37.682363888888894</v>
      </c>
      <c r="Y75" s="8">
        <f t="shared" si="85"/>
        <v>0.65768131979572586</v>
      </c>
      <c r="AB75" s="8">
        <f t="shared" si="86"/>
        <v>5.8614706018518525</v>
      </c>
      <c r="AC75" s="8">
        <f t="shared" si="87"/>
        <v>140</v>
      </c>
      <c r="AD75" s="8">
        <f t="shared" si="88"/>
        <v>40</v>
      </c>
      <c r="AE75" s="8">
        <f t="shared" si="89"/>
        <v>31.060000000055879</v>
      </c>
      <c r="AF75" s="8">
        <f t="shared" si="90"/>
        <v>140</v>
      </c>
      <c r="AG75" s="8">
        <f t="shared" si="91"/>
        <v>40</v>
      </c>
      <c r="AH75" s="8">
        <f t="shared" si="92"/>
        <v>31.060000000055879</v>
      </c>
      <c r="AI75" s="8">
        <f t="shared" si="93"/>
        <v>140.67529444444446</v>
      </c>
      <c r="AJ75" s="8">
        <f t="shared" si="94"/>
        <v>2.4552470642680433</v>
      </c>
    </row>
    <row r="76" spans="1:36" ht="21.75" customHeight="1" x14ac:dyDescent="0.15">
      <c r="A76" s="32">
        <v>70</v>
      </c>
      <c r="B76" s="32" t="s">
        <v>27</v>
      </c>
      <c r="C76" s="23">
        <v>1.1000000000000001</v>
      </c>
      <c r="D76" s="23">
        <v>1.01</v>
      </c>
      <c r="E76" s="23">
        <v>1.02</v>
      </c>
      <c r="F76" s="19">
        <f t="shared" si="56"/>
        <v>1.04</v>
      </c>
      <c r="G76" s="27">
        <v>43883</v>
      </c>
      <c r="H76" s="24" t="s">
        <v>212</v>
      </c>
      <c r="I76" s="21">
        <f t="shared" si="57"/>
        <v>1.5700820601851857</v>
      </c>
      <c r="J76" s="21">
        <f t="shared" si="58"/>
        <v>5.8614878472222225</v>
      </c>
      <c r="K76" s="8"/>
      <c r="N76" s="28">
        <v>37.405509000000002</v>
      </c>
      <c r="O76" s="28">
        <v>140.403255</v>
      </c>
      <c r="Q76" s="8">
        <f t="shared" si="77"/>
        <v>1.5700820601851857</v>
      </c>
      <c r="R76" s="8">
        <f t="shared" si="78"/>
        <v>37</v>
      </c>
      <c r="S76" s="8">
        <f t="shared" si="79"/>
        <v>40</v>
      </c>
      <c r="T76" s="8">
        <f t="shared" si="80"/>
        <v>55.090000000025611</v>
      </c>
      <c r="U76" s="8">
        <f t="shared" si="81"/>
        <v>37</v>
      </c>
      <c r="V76" s="8">
        <f t="shared" si="82"/>
        <v>40</v>
      </c>
      <c r="W76" s="8">
        <f t="shared" si="83"/>
        <v>55.090000000025611</v>
      </c>
      <c r="X76" s="8">
        <f t="shared" si="84"/>
        <v>37.681969444444455</v>
      </c>
      <c r="Y76" s="8">
        <f t="shared" si="85"/>
        <v>0.65767443544145421</v>
      </c>
      <c r="AB76" s="8">
        <f t="shared" si="86"/>
        <v>5.8614878472222225</v>
      </c>
      <c r="AC76" s="8">
        <f t="shared" si="87"/>
        <v>140</v>
      </c>
      <c r="AD76" s="8">
        <f t="shared" si="88"/>
        <v>40</v>
      </c>
      <c r="AE76" s="8">
        <f t="shared" si="89"/>
        <v>32.550000000046566</v>
      </c>
      <c r="AF76" s="8">
        <f t="shared" si="90"/>
        <v>140</v>
      </c>
      <c r="AG76" s="8">
        <f t="shared" si="91"/>
        <v>40</v>
      </c>
      <c r="AH76" s="8">
        <f t="shared" si="92"/>
        <v>32.550000000046566</v>
      </c>
      <c r="AI76" s="8">
        <f t="shared" si="93"/>
        <v>140.67570833333335</v>
      </c>
      <c r="AJ76" s="8">
        <f t="shared" si="94"/>
        <v>2.4552542879918917</v>
      </c>
    </row>
    <row r="77" spans="1:36" ht="21.75" customHeight="1" x14ac:dyDescent="0.15">
      <c r="A77" s="32">
        <v>71</v>
      </c>
      <c r="B77" s="32" t="s">
        <v>27</v>
      </c>
      <c r="C77" s="23">
        <v>0.88</v>
      </c>
      <c r="D77" s="23">
        <v>0.8</v>
      </c>
      <c r="E77" s="23">
        <v>0.82</v>
      </c>
      <c r="F77" s="19">
        <f t="shared" si="56"/>
        <v>0.83</v>
      </c>
      <c r="G77" s="27">
        <v>43883</v>
      </c>
      <c r="H77" s="24" t="s">
        <v>212</v>
      </c>
      <c r="I77" s="21">
        <f t="shared" si="57"/>
        <v>1.5700976851851853</v>
      </c>
      <c r="J77" s="21">
        <f t="shared" si="58"/>
        <v>5.8615167824074073</v>
      </c>
      <c r="K77" s="8"/>
      <c r="N77" s="28">
        <v>37.405644000000002</v>
      </c>
      <c r="O77" s="28">
        <v>140.403505</v>
      </c>
      <c r="Q77" s="8">
        <f t="shared" si="77"/>
        <v>1.5700976851851853</v>
      </c>
      <c r="R77" s="8">
        <f t="shared" si="78"/>
        <v>37</v>
      </c>
      <c r="S77" s="8">
        <f t="shared" si="79"/>
        <v>40</v>
      </c>
      <c r="T77" s="8">
        <f t="shared" si="80"/>
        <v>56.440000000002328</v>
      </c>
      <c r="U77" s="8">
        <f t="shared" si="81"/>
        <v>37</v>
      </c>
      <c r="V77" s="8">
        <f t="shared" si="82"/>
        <v>40</v>
      </c>
      <c r="W77" s="8">
        <f t="shared" si="83"/>
        <v>56.440000000002328</v>
      </c>
      <c r="X77" s="8">
        <f t="shared" si="84"/>
        <v>37.682344444444446</v>
      </c>
      <c r="Y77" s="8">
        <f t="shared" si="85"/>
        <v>0.65768098042614909</v>
      </c>
      <c r="AB77" s="8">
        <f t="shared" si="86"/>
        <v>5.8615167824074073</v>
      </c>
      <c r="AC77" s="8">
        <f t="shared" si="87"/>
        <v>140</v>
      </c>
      <c r="AD77" s="8">
        <f t="shared" si="88"/>
        <v>40</v>
      </c>
      <c r="AE77" s="8">
        <f t="shared" si="89"/>
        <v>35.050000000046566</v>
      </c>
      <c r="AF77" s="8">
        <f t="shared" si="90"/>
        <v>140</v>
      </c>
      <c r="AG77" s="8">
        <f t="shared" si="91"/>
        <v>40</v>
      </c>
      <c r="AH77" s="8">
        <f t="shared" si="92"/>
        <v>35.050000000046566</v>
      </c>
      <c r="AI77" s="8">
        <f t="shared" si="93"/>
        <v>140.67640277777778</v>
      </c>
      <c r="AJ77" s="8">
        <f t="shared" si="94"/>
        <v>2.4552664083339191</v>
      </c>
    </row>
    <row r="78" spans="1:36" ht="21.75" customHeight="1" x14ac:dyDescent="0.15">
      <c r="A78" s="32">
        <v>72</v>
      </c>
      <c r="B78" s="32" t="s">
        <v>27</v>
      </c>
      <c r="C78" s="23">
        <v>0.99</v>
      </c>
      <c r="D78" s="23">
        <v>0.98</v>
      </c>
      <c r="E78" s="23">
        <v>0.96</v>
      </c>
      <c r="F78" s="19">
        <f t="shared" si="56"/>
        <v>0.98</v>
      </c>
      <c r="G78" s="27">
        <v>43883</v>
      </c>
      <c r="H78" s="24" t="s">
        <v>212</v>
      </c>
      <c r="I78" s="21">
        <f t="shared" si="57"/>
        <v>1.570080671296296</v>
      </c>
      <c r="J78" s="21">
        <f t="shared" si="58"/>
        <v>5.8615372685185188</v>
      </c>
      <c r="K78" s="8"/>
      <c r="N78" s="28">
        <v>37.405496999999997</v>
      </c>
      <c r="O78" s="28">
        <v>140.403682</v>
      </c>
      <c r="Q78" s="8">
        <f t="shared" si="77"/>
        <v>1.570080671296296</v>
      </c>
      <c r="R78" s="8">
        <f t="shared" si="78"/>
        <v>37</v>
      </c>
      <c r="S78" s="8">
        <f t="shared" si="79"/>
        <v>40</v>
      </c>
      <c r="T78" s="8">
        <f t="shared" si="80"/>
        <v>54.96999999997206</v>
      </c>
      <c r="U78" s="8">
        <f t="shared" si="81"/>
        <v>37</v>
      </c>
      <c r="V78" s="8">
        <f t="shared" si="82"/>
        <v>40</v>
      </c>
      <c r="W78" s="8">
        <f t="shared" si="83"/>
        <v>54.96999999997206</v>
      </c>
      <c r="X78" s="8">
        <f t="shared" si="84"/>
        <v>37.681936111111106</v>
      </c>
      <c r="Y78" s="8">
        <f t="shared" si="85"/>
        <v>0.65767385366503661</v>
      </c>
      <c r="AB78" s="8">
        <f t="shared" si="86"/>
        <v>5.8615372685185188</v>
      </c>
      <c r="AC78" s="8">
        <f t="shared" si="87"/>
        <v>140</v>
      </c>
      <c r="AD78" s="8">
        <f t="shared" si="88"/>
        <v>40</v>
      </c>
      <c r="AE78" s="8">
        <f t="shared" si="89"/>
        <v>36.820000000065193</v>
      </c>
      <c r="AF78" s="8">
        <f t="shared" si="90"/>
        <v>140</v>
      </c>
      <c r="AG78" s="8">
        <f t="shared" si="91"/>
        <v>40</v>
      </c>
      <c r="AH78" s="8">
        <f t="shared" si="92"/>
        <v>36.820000000065193</v>
      </c>
      <c r="AI78" s="8">
        <f t="shared" si="93"/>
        <v>140.67689444444446</v>
      </c>
      <c r="AJ78" s="8">
        <f t="shared" si="94"/>
        <v>2.455274989536075</v>
      </c>
    </row>
    <row r="79" spans="1:36" ht="21.75" customHeight="1" x14ac:dyDescent="0.15">
      <c r="A79" s="32">
        <v>73</v>
      </c>
      <c r="B79" s="32" t="s">
        <v>27</v>
      </c>
      <c r="C79" s="23">
        <v>1.1100000000000001</v>
      </c>
      <c r="D79" s="23">
        <v>1.07</v>
      </c>
      <c r="E79" s="23">
        <v>1.05</v>
      </c>
      <c r="F79" s="19">
        <f t="shared" si="56"/>
        <v>1.08</v>
      </c>
      <c r="G79" s="27">
        <v>43883</v>
      </c>
      <c r="H79" s="24" t="s">
        <v>212</v>
      </c>
      <c r="I79" s="21">
        <f t="shared" si="57"/>
        <v>1.5700958333333332</v>
      </c>
      <c r="J79" s="21">
        <f t="shared" si="58"/>
        <v>5.8615667824074089</v>
      </c>
      <c r="K79" s="8"/>
      <c r="N79" s="28">
        <v>37.405628</v>
      </c>
      <c r="O79" s="28">
        <v>140.40393700000001</v>
      </c>
      <c r="Q79" s="8">
        <f t="shared" si="77"/>
        <v>1.5700958333333335</v>
      </c>
      <c r="R79" s="8">
        <f t="shared" si="78"/>
        <v>37</v>
      </c>
      <c r="S79" s="8">
        <f t="shared" si="79"/>
        <v>40</v>
      </c>
      <c r="T79" s="8">
        <f t="shared" si="80"/>
        <v>56.28000000002794</v>
      </c>
      <c r="U79" s="8">
        <f t="shared" si="81"/>
        <v>37</v>
      </c>
      <c r="V79" s="8">
        <f t="shared" si="82"/>
        <v>40</v>
      </c>
      <c r="W79" s="8">
        <f t="shared" si="83"/>
        <v>56.28000000002794</v>
      </c>
      <c r="X79" s="8">
        <f t="shared" si="84"/>
        <v>37.682300000000005</v>
      </c>
      <c r="Y79" s="8">
        <f t="shared" si="85"/>
        <v>0.65768020472425925</v>
      </c>
      <c r="AB79" s="8">
        <f t="shared" si="86"/>
        <v>5.8615667824074089</v>
      </c>
      <c r="AC79" s="8">
        <f t="shared" si="87"/>
        <v>140</v>
      </c>
      <c r="AD79" s="8">
        <f t="shared" si="88"/>
        <v>40</v>
      </c>
      <c r="AE79" s="8">
        <f t="shared" si="89"/>
        <v>39.370000000111759</v>
      </c>
      <c r="AF79" s="8">
        <f t="shared" si="90"/>
        <v>140</v>
      </c>
      <c r="AG79" s="8">
        <f t="shared" si="91"/>
        <v>40</v>
      </c>
      <c r="AH79" s="8">
        <f t="shared" si="92"/>
        <v>39.370000000111759</v>
      </c>
      <c r="AI79" s="8">
        <f t="shared" si="93"/>
        <v>140.67760277777782</v>
      </c>
      <c r="AJ79" s="8">
        <f t="shared" si="94"/>
        <v>2.4552873522849437</v>
      </c>
    </row>
    <row r="80" spans="1:36" ht="21.75" customHeight="1" x14ac:dyDescent="0.15">
      <c r="A80" s="32">
        <v>74</v>
      </c>
      <c r="B80" s="32" t="s">
        <v>27</v>
      </c>
      <c r="C80" s="23">
        <v>0.98</v>
      </c>
      <c r="D80" s="23">
        <v>1.01</v>
      </c>
      <c r="E80" s="23">
        <v>1</v>
      </c>
      <c r="F80" s="19">
        <f t="shared" si="56"/>
        <v>1</v>
      </c>
      <c r="G80" s="27">
        <v>43883</v>
      </c>
      <c r="H80" s="24" t="s">
        <v>212</v>
      </c>
      <c r="I80" s="21">
        <f t="shared" si="57"/>
        <v>1.5700792824074072</v>
      </c>
      <c r="J80" s="21">
        <f t="shared" si="58"/>
        <v>5.8615853009259249</v>
      </c>
      <c r="K80" s="8"/>
      <c r="N80" s="28">
        <v>37.405484999999999</v>
      </c>
      <c r="O80" s="28">
        <v>140.40409700000001</v>
      </c>
      <c r="Q80" s="8">
        <f t="shared" si="77"/>
        <v>1.5700792824074072</v>
      </c>
      <c r="R80" s="8">
        <f t="shared" si="78"/>
        <v>37</v>
      </c>
      <c r="S80" s="8">
        <f t="shared" si="79"/>
        <v>40</v>
      </c>
      <c r="T80" s="8">
        <f t="shared" si="80"/>
        <v>54.849999999976717</v>
      </c>
      <c r="U80" s="8">
        <f t="shared" si="81"/>
        <v>37</v>
      </c>
      <c r="V80" s="8">
        <f t="shared" si="82"/>
        <v>40</v>
      </c>
      <c r="W80" s="8">
        <f t="shared" si="83"/>
        <v>54.849999999976717</v>
      </c>
      <c r="X80" s="8">
        <f t="shared" si="84"/>
        <v>37.681902777777772</v>
      </c>
      <c r="Y80" s="8">
        <f t="shared" si="85"/>
        <v>0.65767327188861924</v>
      </c>
      <c r="AB80" s="8">
        <f t="shared" si="86"/>
        <v>5.8615853009259249</v>
      </c>
      <c r="AC80" s="8">
        <f t="shared" si="87"/>
        <v>140</v>
      </c>
      <c r="AD80" s="8">
        <f t="shared" si="88"/>
        <v>40</v>
      </c>
      <c r="AE80" s="8">
        <f t="shared" si="89"/>
        <v>40.96999999997206</v>
      </c>
      <c r="AF80" s="8">
        <f t="shared" si="90"/>
        <v>140</v>
      </c>
      <c r="AG80" s="8">
        <f t="shared" si="91"/>
        <v>40</v>
      </c>
      <c r="AH80" s="8">
        <f t="shared" si="92"/>
        <v>40.96999999997206</v>
      </c>
      <c r="AI80" s="8">
        <f t="shared" si="93"/>
        <v>140.6780472222222</v>
      </c>
      <c r="AJ80" s="8">
        <f t="shared" si="94"/>
        <v>2.4552951093038402</v>
      </c>
    </row>
    <row r="81" spans="1:36" ht="21.75" customHeight="1" x14ac:dyDescent="0.15">
      <c r="A81" s="32">
        <v>75</v>
      </c>
      <c r="B81" s="32" t="s">
        <v>27</v>
      </c>
      <c r="C81" s="23">
        <v>1.02</v>
      </c>
      <c r="D81" s="23">
        <v>0.92</v>
      </c>
      <c r="E81" s="23">
        <v>0.96</v>
      </c>
      <c r="F81" s="19">
        <f t="shared" si="56"/>
        <v>0.97</v>
      </c>
      <c r="G81" s="27">
        <v>43883</v>
      </c>
      <c r="H81" s="24" t="s">
        <v>212</v>
      </c>
      <c r="I81" s="21">
        <f t="shared" si="57"/>
        <v>1.5700969907407407</v>
      </c>
      <c r="J81" s="21">
        <f t="shared" si="58"/>
        <v>5.8616136574074069</v>
      </c>
      <c r="K81" s="8"/>
      <c r="N81" s="28">
        <v>37.405638000000003</v>
      </c>
      <c r="O81" s="28">
        <v>140.40434200000001</v>
      </c>
      <c r="Q81" s="8">
        <f t="shared" si="77"/>
        <v>1.5700969907407407</v>
      </c>
      <c r="R81" s="8">
        <f t="shared" si="78"/>
        <v>37</v>
      </c>
      <c r="S81" s="8">
        <f t="shared" si="79"/>
        <v>40</v>
      </c>
      <c r="T81" s="8">
        <f t="shared" si="80"/>
        <v>56.380000000004657</v>
      </c>
      <c r="U81" s="8">
        <f t="shared" si="81"/>
        <v>37</v>
      </c>
      <c r="V81" s="8">
        <f t="shared" si="82"/>
        <v>40</v>
      </c>
      <c r="W81" s="8">
        <f t="shared" si="83"/>
        <v>56.380000000004657</v>
      </c>
      <c r="X81" s="8">
        <f t="shared" si="84"/>
        <v>37.682327777777779</v>
      </c>
      <c r="Y81" s="8">
        <f t="shared" si="85"/>
        <v>0.65768068953794034</v>
      </c>
      <c r="AB81" s="8">
        <f t="shared" si="86"/>
        <v>5.8616136574074069</v>
      </c>
      <c r="AC81" s="8">
        <f t="shared" si="87"/>
        <v>140</v>
      </c>
      <c r="AD81" s="8">
        <f t="shared" si="88"/>
        <v>40</v>
      </c>
      <c r="AE81" s="8">
        <f t="shared" si="89"/>
        <v>43.419999999925494</v>
      </c>
      <c r="AF81" s="8">
        <f t="shared" si="90"/>
        <v>140</v>
      </c>
      <c r="AG81" s="8">
        <f t="shared" si="91"/>
        <v>40</v>
      </c>
      <c r="AH81" s="8">
        <f t="shared" si="92"/>
        <v>43.419999999925494</v>
      </c>
      <c r="AI81" s="8">
        <f t="shared" si="93"/>
        <v>140.67872777777777</v>
      </c>
      <c r="AJ81" s="8">
        <f t="shared" si="94"/>
        <v>2.4553069872390276</v>
      </c>
    </row>
    <row r="82" spans="1:36" ht="21.75" customHeight="1" x14ac:dyDescent="0.15">
      <c r="A82" s="32">
        <v>76</v>
      </c>
      <c r="B82" s="32" t="s">
        <v>27</v>
      </c>
      <c r="C82" s="23">
        <v>0.87</v>
      </c>
      <c r="D82" s="23">
        <v>0.89</v>
      </c>
      <c r="E82" s="23">
        <v>0.88</v>
      </c>
      <c r="F82" s="19">
        <f t="shared" si="56"/>
        <v>0.88</v>
      </c>
      <c r="G82" s="27">
        <v>43883</v>
      </c>
      <c r="H82" s="24" t="s">
        <v>212</v>
      </c>
      <c r="I82" s="21">
        <f t="shared" si="57"/>
        <v>1.5700804398148149</v>
      </c>
      <c r="J82" s="21">
        <f t="shared" si="58"/>
        <v>5.861630324074075</v>
      </c>
      <c r="K82" s="8"/>
      <c r="N82" s="28">
        <v>37.405495000000002</v>
      </c>
      <c r="O82" s="28">
        <v>140.40448599999999</v>
      </c>
      <c r="Q82" s="8">
        <f t="shared" si="77"/>
        <v>1.5700804398148149</v>
      </c>
      <c r="R82" s="8">
        <f t="shared" si="78"/>
        <v>37</v>
      </c>
      <c r="S82" s="8">
        <f t="shared" si="79"/>
        <v>40</v>
      </c>
      <c r="T82" s="8">
        <f t="shared" si="80"/>
        <v>54.950000000011642</v>
      </c>
      <c r="U82" s="8">
        <f t="shared" si="81"/>
        <v>37</v>
      </c>
      <c r="V82" s="8">
        <f t="shared" si="82"/>
        <v>40</v>
      </c>
      <c r="W82" s="8">
        <f t="shared" si="83"/>
        <v>54.950000000011642</v>
      </c>
      <c r="X82" s="8">
        <f t="shared" si="84"/>
        <v>37.68193055555556</v>
      </c>
      <c r="Y82" s="8">
        <f t="shared" si="85"/>
        <v>0.65767375670230055</v>
      </c>
      <c r="AB82" s="8">
        <f t="shared" si="86"/>
        <v>5.861630324074075</v>
      </c>
      <c r="AC82" s="8">
        <f t="shared" si="87"/>
        <v>140</v>
      </c>
      <c r="AD82" s="8">
        <f t="shared" si="88"/>
        <v>40</v>
      </c>
      <c r="AE82" s="8">
        <f t="shared" si="89"/>
        <v>44.860000000102445</v>
      </c>
      <c r="AF82" s="8">
        <f t="shared" si="90"/>
        <v>140</v>
      </c>
      <c r="AG82" s="8">
        <f t="shared" si="91"/>
        <v>40</v>
      </c>
      <c r="AH82" s="8">
        <f t="shared" si="92"/>
        <v>44.860000000102445</v>
      </c>
      <c r="AI82" s="8">
        <f t="shared" si="93"/>
        <v>140.67912777777781</v>
      </c>
      <c r="AJ82" s="8">
        <f t="shared" si="94"/>
        <v>2.4553139685560366</v>
      </c>
    </row>
    <row r="83" spans="1:36" ht="21.75" customHeight="1" x14ac:dyDescent="0.15">
      <c r="A83" s="32">
        <v>77</v>
      </c>
      <c r="B83" s="32" t="s">
        <v>27</v>
      </c>
      <c r="C83" s="23">
        <v>0.72</v>
      </c>
      <c r="D83" s="23">
        <v>0.72</v>
      </c>
      <c r="E83" s="23">
        <v>0.73</v>
      </c>
      <c r="F83" s="19">
        <f t="shared" si="56"/>
        <v>0.72</v>
      </c>
      <c r="G83" s="27">
        <v>43883</v>
      </c>
      <c r="H83" s="24" t="s">
        <v>212</v>
      </c>
      <c r="I83" s="21">
        <f t="shared" si="57"/>
        <v>1.5700976851851853</v>
      </c>
      <c r="J83" s="21">
        <f t="shared" si="58"/>
        <v>5.8616642361111113</v>
      </c>
      <c r="K83" s="8"/>
      <c r="N83" s="28">
        <v>37.405644000000002</v>
      </c>
      <c r="O83" s="28">
        <v>140.40477899999999</v>
      </c>
      <c r="Q83" s="8">
        <f t="shared" si="77"/>
        <v>1.5700976851851853</v>
      </c>
      <c r="R83" s="8">
        <f t="shared" si="78"/>
        <v>37</v>
      </c>
      <c r="S83" s="8">
        <f t="shared" si="79"/>
        <v>40</v>
      </c>
      <c r="T83" s="8">
        <f t="shared" si="80"/>
        <v>56.440000000002328</v>
      </c>
      <c r="U83" s="8">
        <f t="shared" si="81"/>
        <v>37</v>
      </c>
      <c r="V83" s="8">
        <f t="shared" si="82"/>
        <v>40</v>
      </c>
      <c r="W83" s="8">
        <f t="shared" si="83"/>
        <v>56.440000000002328</v>
      </c>
      <c r="X83" s="8">
        <f t="shared" si="84"/>
        <v>37.682344444444446</v>
      </c>
      <c r="Y83" s="8">
        <f t="shared" si="85"/>
        <v>0.65768098042614909</v>
      </c>
      <c r="AB83" s="8">
        <f t="shared" si="86"/>
        <v>5.8616642361111113</v>
      </c>
      <c r="AC83" s="8">
        <f t="shared" si="87"/>
        <v>140</v>
      </c>
      <c r="AD83" s="8">
        <f t="shared" si="88"/>
        <v>40</v>
      </c>
      <c r="AE83" s="8">
        <f t="shared" si="89"/>
        <v>47.790000000037253</v>
      </c>
      <c r="AF83" s="8">
        <f t="shared" si="90"/>
        <v>140</v>
      </c>
      <c r="AG83" s="8">
        <f t="shared" si="91"/>
        <v>40</v>
      </c>
      <c r="AH83" s="8">
        <f t="shared" si="92"/>
        <v>47.790000000037253</v>
      </c>
      <c r="AI83" s="8">
        <f t="shared" si="93"/>
        <v>140.67994166666668</v>
      </c>
      <c r="AJ83" s="8">
        <f t="shared" si="94"/>
        <v>2.4553281735968926</v>
      </c>
    </row>
    <row r="84" spans="1:36" ht="21.75" customHeight="1" x14ac:dyDescent="0.15">
      <c r="A84" s="32">
        <v>78</v>
      </c>
      <c r="B84" s="32" t="s">
        <v>27</v>
      </c>
      <c r="C84" s="23">
        <v>0.88</v>
      </c>
      <c r="D84" s="23">
        <v>0.82</v>
      </c>
      <c r="E84" s="23">
        <v>0.82</v>
      </c>
      <c r="F84" s="19">
        <f t="shared" si="56"/>
        <v>0.84</v>
      </c>
      <c r="G84" s="27">
        <v>43883</v>
      </c>
      <c r="H84" s="24" t="s">
        <v>212</v>
      </c>
      <c r="I84" s="21">
        <f t="shared" si="57"/>
        <v>1.570060300925926</v>
      </c>
      <c r="J84" s="21">
        <f t="shared" si="58"/>
        <v>5.8614732638888896</v>
      </c>
      <c r="K84" s="8"/>
      <c r="N84" s="28">
        <v>37.405321000000001</v>
      </c>
      <c r="O84" s="28">
        <v>140.40312900000001</v>
      </c>
      <c r="Q84" s="8">
        <f t="shared" si="77"/>
        <v>1.570060300925926</v>
      </c>
      <c r="R84" s="8">
        <f t="shared" si="78"/>
        <v>37</v>
      </c>
      <c r="S84" s="8">
        <f t="shared" si="79"/>
        <v>40</v>
      </c>
      <c r="T84" s="8">
        <f t="shared" si="80"/>
        <v>53.210000000020955</v>
      </c>
      <c r="U84" s="8">
        <f t="shared" si="81"/>
        <v>37</v>
      </c>
      <c r="V84" s="8">
        <f t="shared" si="82"/>
        <v>40</v>
      </c>
      <c r="W84" s="8">
        <f t="shared" si="83"/>
        <v>53.210000000020955</v>
      </c>
      <c r="X84" s="8">
        <f t="shared" si="84"/>
        <v>37.681447222222225</v>
      </c>
      <c r="Y84" s="8">
        <f t="shared" si="85"/>
        <v>0.65766532094424923</v>
      </c>
      <c r="AB84" s="8">
        <f t="shared" si="86"/>
        <v>5.8614732638888896</v>
      </c>
      <c r="AC84" s="8">
        <f t="shared" si="87"/>
        <v>140</v>
      </c>
      <c r="AD84" s="8">
        <f t="shared" si="88"/>
        <v>40</v>
      </c>
      <c r="AE84" s="8">
        <f t="shared" si="89"/>
        <v>31.290000000037253</v>
      </c>
      <c r="AF84" s="8">
        <f t="shared" si="90"/>
        <v>140</v>
      </c>
      <c r="AG84" s="8">
        <f t="shared" si="91"/>
        <v>40</v>
      </c>
      <c r="AH84" s="8">
        <f t="shared" si="92"/>
        <v>31.290000000037253</v>
      </c>
      <c r="AI84" s="8">
        <f t="shared" si="93"/>
        <v>140.67535833333335</v>
      </c>
      <c r="AJ84" s="8">
        <f t="shared" si="94"/>
        <v>2.4552481793395096</v>
      </c>
    </row>
    <row r="85" spans="1:36" ht="21.75" customHeight="1" x14ac:dyDescent="0.15">
      <c r="A85" s="32">
        <v>79</v>
      </c>
      <c r="B85" s="32" t="s">
        <v>27</v>
      </c>
      <c r="C85" s="23">
        <v>1.19</v>
      </c>
      <c r="D85" s="23">
        <v>1.08</v>
      </c>
      <c r="E85" s="23">
        <v>1.05</v>
      </c>
      <c r="F85" s="19">
        <f t="shared" si="56"/>
        <v>1.1100000000000001</v>
      </c>
      <c r="G85" s="27">
        <v>43883</v>
      </c>
      <c r="H85" s="24" t="s">
        <v>212</v>
      </c>
      <c r="I85" s="21">
        <f t="shared" si="57"/>
        <v>1.5700452546296295</v>
      </c>
      <c r="J85" s="21">
        <f t="shared" si="58"/>
        <v>5.8614893518518514</v>
      </c>
      <c r="K85" s="8"/>
      <c r="N85" s="28">
        <v>37.405191000000002</v>
      </c>
      <c r="O85" s="28">
        <v>140.403268</v>
      </c>
      <c r="Q85" s="8">
        <f t="shared" si="77"/>
        <v>1.5700452546296295</v>
      </c>
      <c r="R85" s="8">
        <f t="shared" si="78"/>
        <v>37</v>
      </c>
      <c r="S85" s="8">
        <f t="shared" si="79"/>
        <v>40</v>
      </c>
      <c r="T85" s="8">
        <f t="shared" si="80"/>
        <v>51.909999999974389</v>
      </c>
      <c r="U85" s="8">
        <f t="shared" si="81"/>
        <v>37</v>
      </c>
      <c r="V85" s="8">
        <f t="shared" si="82"/>
        <v>40</v>
      </c>
      <c r="W85" s="8">
        <f t="shared" si="83"/>
        <v>51.909999999974389</v>
      </c>
      <c r="X85" s="8">
        <f t="shared" si="84"/>
        <v>37.681086111111107</v>
      </c>
      <c r="Y85" s="8">
        <f t="shared" si="85"/>
        <v>0.65765901836639462</v>
      </c>
      <c r="AB85" s="8">
        <f t="shared" si="86"/>
        <v>5.8614893518518514</v>
      </c>
      <c r="AC85" s="8">
        <f t="shared" si="87"/>
        <v>140</v>
      </c>
      <c r="AD85" s="8">
        <f t="shared" si="88"/>
        <v>40</v>
      </c>
      <c r="AE85" s="8">
        <f t="shared" si="89"/>
        <v>32.679999999934807</v>
      </c>
      <c r="AF85" s="8">
        <f t="shared" si="90"/>
        <v>140</v>
      </c>
      <c r="AG85" s="8">
        <f t="shared" si="91"/>
        <v>40</v>
      </c>
      <c r="AH85" s="8">
        <f t="shared" si="92"/>
        <v>32.679999999934807</v>
      </c>
      <c r="AI85" s="8">
        <f t="shared" si="93"/>
        <v>140.67574444444443</v>
      </c>
      <c r="AJ85" s="8">
        <f t="shared" si="94"/>
        <v>2.4552549182496763</v>
      </c>
    </row>
    <row r="86" spans="1:36" ht="21.75" customHeight="1" x14ac:dyDescent="0.15">
      <c r="A86" s="32">
        <v>80</v>
      </c>
      <c r="B86" s="32" t="s">
        <v>27</v>
      </c>
      <c r="C86" s="23">
        <v>1.01</v>
      </c>
      <c r="D86" s="23">
        <v>0.93</v>
      </c>
      <c r="E86" s="23">
        <v>0.95</v>
      </c>
      <c r="F86" s="19">
        <f t="shared" si="56"/>
        <v>0.96</v>
      </c>
      <c r="G86" s="27">
        <v>43883</v>
      </c>
      <c r="H86" s="24" t="s">
        <v>212</v>
      </c>
      <c r="I86" s="21">
        <f t="shared" si="57"/>
        <v>1.5700614583333332</v>
      </c>
      <c r="J86" s="21">
        <f t="shared" si="58"/>
        <v>5.8615157407407397</v>
      </c>
      <c r="K86" s="8"/>
      <c r="N86" s="28">
        <v>37.405330999999997</v>
      </c>
      <c r="O86" s="28">
        <v>140.40349599999999</v>
      </c>
      <c r="Q86" s="8">
        <f t="shared" si="77"/>
        <v>1.5700614583333332</v>
      </c>
      <c r="R86" s="8">
        <f t="shared" si="78"/>
        <v>37</v>
      </c>
      <c r="S86" s="8">
        <f t="shared" si="79"/>
        <v>40</v>
      </c>
      <c r="T86" s="8">
        <f t="shared" si="80"/>
        <v>53.309999999997672</v>
      </c>
      <c r="U86" s="8">
        <f t="shared" si="81"/>
        <v>37</v>
      </c>
      <c r="V86" s="8">
        <f t="shared" si="82"/>
        <v>40</v>
      </c>
      <c r="W86" s="8">
        <f t="shared" si="83"/>
        <v>53.309999999997672</v>
      </c>
      <c r="X86" s="8">
        <f t="shared" si="84"/>
        <v>37.681474999999999</v>
      </c>
      <c r="Y86" s="8">
        <f t="shared" si="85"/>
        <v>0.65766580575793021</v>
      </c>
      <c r="AB86" s="8">
        <f t="shared" si="86"/>
        <v>5.8615157407407397</v>
      </c>
      <c r="AC86" s="8">
        <f t="shared" si="87"/>
        <v>140</v>
      </c>
      <c r="AD86" s="8">
        <f t="shared" si="88"/>
        <v>40</v>
      </c>
      <c r="AE86" s="8">
        <f t="shared" si="89"/>
        <v>34.959999999962747</v>
      </c>
      <c r="AF86" s="8">
        <f t="shared" si="90"/>
        <v>140</v>
      </c>
      <c r="AG86" s="8">
        <f t="shared" si="91"/>
        <v>40</v>
      </c>
      <c r="AH86" s="8">
        <f t="shared" si="92"/>
        <v>34.959999999962747</v>
      </c>
      <c r="AI86" s="8">
        <f t="shared" si="93"/>
        <v>140.67637777777776</v>
      </c>
      <c r="AJ86" s="8">
        <f t="shared" si="94"/>
        <v>2.4552659720016057</v>
      </c>
    </row>
    <row r="87" spans="1:36" ht="21.75" customHeight="1" x14ac:dyDescent="0.15">
      <c r="A87" s="32">
        <v>81</v>
      </c>
      <c r="B87" s="32" t="s">
        <v>27</v>
      </c>
      <c r="C87" s="23">
        <v>1.0900000000000001</v>
      </c>
      <c r="D87" s="23">
        <v>1</v>
      </c>
      <c r="E87" s="23">
        <v>1.03</v>
      </c>
      <c r="F87" s="19">
        <f t="shared" si="56"/>
        <v>1.04</v>
      </c>
      <c r="G87" s="27">
        <v>43883</v>
      </c>
      <c r="H87" s="24" t="s">
        <v>212</v>
      </c>
      <c r="I87" s="21">
        <f t="shared" si="57"/>
        <v>1.570042939814815</v>
      </c>
      <c r="J87" s="21">
        <f t="shared" si="58"/>
        <v>5.8615362268518512</v>
      </c>
      <c r="K87" s="8"/>
      <c r="N87" s="28">
        <v>37.405171000000003</v>
      </c>
      <c r="O87" s="28">
        <v>140.403673</v>
      </c>
      <c r="Q87" s="8">
        <f t="shared" si="77"/>
        <v>1.570042939814815</v>
      </c>
      <c r="R87" s="8">
        <f t="shared" si="78"/>
        <v>37</v>
      </c>
      <c r="S87" s="8">
        <f t="shared" si="79"/>
        <v>40</v>
      </c>
      <c r="T87" s="8">
        <f t="shared" si="80"/>
        <v>51.710000000020955</v>
      </c>
      <c r="U87" s="8">
        <f t="shared" si="81"/>
        <v>37</v>
      </c>
      <c r="V87" s="8">
        <f t="shared" si="82"/>
        <v>40</v>
      </c>
      <c r="W87" s="8">
        <f t="shared" si="83"/>
        <v>51.710000000020955</v>
      </c>
      <c r="X87" s="8">
        <f t="shared" si="84"/>
        <v>37.681030555555559</v>
      </c>
      <c r="Y87" s="8">
        <f t="shared" si="85"/>
        <v>0.65765804873903255</v>
      </c>
      <c r="AB87" s="8">
        <f t="shared" si="86"/>
        <v>5.8615362268518512</v>
      </c>
      <c r="AC87" s="8">
        <f t="shared" si="87"/>
        <v>140</v>
      </c>
      <c r="AD87" s="8">
        <f t="shared" si="88"/>
        <v>40</v>
      </c>
      <c r="AE87" s="8">
        <f t="shared" si="89"/>
        <v>36.729999999981374</v>
      </c>
      <c r="AF87" s="8">
        <f t="shared" si="90"/>
        <v>140</v>
      </c>
      <c r="AG87" s="8">
        <f t="shared" si="91"/>
        <v>40</v>
      </c>
      <c r="AH87" s="8">
        <f t="shared" si="92"/>
        <v>36.729999999981374</v>
      </c>
      <c r="AI87" s="8">
        <f t="shared" si="93"/>
        <v>140.67686944444443</v>
      </c>
      <c r="AJ87" s="8">
        <f t="shared" si="94"/>
        <v>2.4552745532037616</v>
      </c>
    </row>
    <row r="88" spans="1:36" ht="21.75" customHeight="1" x14ac:dyDescent="0.15">
      <c r="A88" s="32">
        <v>82</v>
      </c>
      <c r="B88" s="32" t="s">
        <v>27</v>
      </c>
      <c r="C88" s="23">
        <v>1.1100000000000001</v>
      </c>
      <c r="D88" s="23">
        <v>1.01</v>
      </c>
      <c r="E88" s="23">
        <v>1.03</v>
      </c>
      <c r="F88" s="19">
        <f t="shared" si="56"/>
        <v>1.05</v>
      </c>
      <c r="G88" s="27">
        <v>43883</v>
      </c>
      <c r="H88" s="24" t="s">
        <v>212</v>
      </c>
      <c r="I88" s="21">
        <f t="shared" si="57"/>
        <v>1.5700596064814818</v>
      </c>
      <c r="J88" s="21">
        <f t="shared" si="58"/>
        <v>5.8615626157407412</v>
      </c>
      <c r="K88" s="8"/>
      <c r="N88" s="28">
        <v>37.405315000000002</v>
      </c>
      <c r="O88" s="28">
        <v>140.40390099999999</v>
      </c>
      <c r="Q88" s="8">
        <f t="shared" si="77"/>
        <v>1.5700596064814818</v>
      </c>
      <c r="R88" s="8">
        <f t="shared" si="78"/>
        <v>37</v>
      </c>
      <c r="S88" s="8">
        <f t="shared" si="79"/>
        <v>40</v>
      </c>
      <c r="T88" s="8">
        <f t="shared" si="80"/>
        <v>53.150000000023283</v>
      </c>
      <c r="U88" s="8">
        <f t="shared" si="81"/>
        <v>37</v>
      </c>
      <c r="V88" s="8">
        <f t="shared" si="82"/>
        <v>40</v>
      </c>
      <c r="W88" s="8">
        <f t="shared" si="83"/>
        <v>53.150000000023283</v>
      </c>
      <c r="X88" s="8">
        <f t="shared" si="84"/>
        <v>37.681430555555565</v>
      </c>
      <c r="Y88" s="8">
        <f t="shared" si="85"/>
        <v>0.65766503005604071</v>
      </c>
      <c r="AB88" s="8">
        <f t="shared" si="86"/>
        <v>5.8615626157407412</v>
      </c>
      <c r="AC88" s="8">
        <f t="shared" si="87"/>
        <v>140</v>
      </c>
      <c r="AD88" s="8">
        <f t="shared" si="88"/>
        <v>40</v>
      </c>
      <c r="AE88" s="8">
        <f t="shared" si="89"/>
        <v>39.010000000009313</v>
      </c>
      <c r="AF88" s="8">
        <f t="shared" si="90"/>
        <v>140</v>
      </c>
      <c r="AG88" s="8">
        <f t="shared" si="91"/>
        <v>40</v>
      </c>
      <c r="AH88" s="8">
        <f t="shared" si="92"/>
        <v>39.010000000009313</v>
      </c>
      <c r="AI88" s="8">
        <f t="shared" si="93"/>
        <v>140.67750277777779</v>
      </c>
      <c r="AJ88" s="8">
        <f t="shared" si="94"/>
        <v>2.455285606955691</v>
      </c>
    </row>
    <row r="89" spans="1:36" ht="21.75" customHeight="1" x14ac:dyDescent="0.15">
      <c r="A89" s="32">
        <v>83</v>
      </c>
      <c r="B89" s="32" t="s">
        <v>27</v>
      </c>
      <c r="C89" s="23">
        <v>1.27</v>
      </c>
      <c r="D89" s="23">
        <v>1.2</v>
      </c>
      <c r="E89" s="23">
        <v>1.22</v>
      </c>
      <c r="F89" s="19">
        <f t="shared" si="56"/>
        <v>1.23</v>
      </c>
      <c r="G89" s="27">
        <v>43883</v>
      </c>
      <c r="H89" s="24" t="s">
        <v>212</v>
      </c>
      <c r="I89" s="21">
        <f t="shared" si="57"/>
        <v>1.5700445601851849</v>
      </c>
      <c r="J89" s="21">
        <f t="shared" si="58"/>
        <v>5.8615824074074077</v>
      </c>
      <c r="K89" s="8"/>
      <c r="N89" s="28">
        <v>37.405185000000003</v>
      </c>
      <c r="O89" s="28">
        <v>140.40407200000001</v>
      </c>
      <c r="Q89" s="8">
        <f t="shared" si="77"/>
        <v>1.5700445601851849</v>
      </c>
      <c r="R89" s="8">
        <f t="shared" si="78"/>
        <v>37</v>
      </c>
      <c r="S89" s="8">
        <f t="shared" si="79"/>
        <v>40</v>
      </c>
      <c r="T89" s="8">
        <f t="shared" si="80"/>
        <v>51.849999999976717</v>
      </c>
      <c r="U89" s="8">
        <f t="shared" si="81"/>
        <v>37</v>
      </c>
      <c r="V89" s="8">
        <f t="shared" si="82"/>
        <v>40</v>
      </c>
      <c r="W89" s="8">
        <f t="shared" si="83"/>
        <v>51.849999999976717</v>
      </c>
      <c r="X89" s="8">
        <f t="shared" si="84"/>
        <v>37.681069444444439</v>
      </c>
      <c r="Y89" s="8">
        <f t="shared" si="85"/>
        <v>0.65765872747818599</v>
      </c>
      <c r="AB89" s="8">
        <f t="shared" si="86"/>
        <v>5.8615824074074077</v>
      </c>
      <c r="AC89" s="8">
        <f t="shared" si="87"/>
        <v>140</v>
      </c>
      <c r="AD89" s="8">
        <f t="shared" si="88"/>
        <v>40</v>
      </c>
      <c r="AE89" s="8">
        <f t="shared" si="89"/>
        <v>40.71999999997206</v>
      </c>
      <c r="AF89" s="8">
        <f t="shared" si="90"/>
        <v>140</v>
      </c>
      <c r="AG89" s="8">
        <f t="shared" si="91"/>
        <v>40</v>
      </c>
      <c r="AH89" s="8">
        <f t="shared" si="92"/>
        <v>40.71999999997206</v>
      </c>
      <c r="AI89" s="8">
        <f t="shared" si="93"/>
        <v>140.67797777777778</v>
      </c>
      <c r="AJ89" s="8">
        <f t="shared" si="94"/>
        <v>2.4552938972696383</v>
      </c>
    </row>
    <row r="90" spans="1:36" ht="21.75" customHeight="1" x14ac:dyDescent="0.15">
      <c r="A90" s="32">
        <v>84</v>
      </c>
      <c r="B90" s="32" t="s">
        <v>27</v>
      </c>
      <c r="C90" s="23">
        <v>1.1499999999999999</v>
      </c>
      <c r="D90" s="23">
        <v>1.1200000000000001</v>
      </c>
      <c r="E90" s="23">
        <v>1.1299999999999999</v>
      </c>
      <c r="F90" s="19">
        <f t="shared" si="56"/>
        <v>1.1299999999999999</v>
      </c>
      <c r="G90" s="27">
        <v>43883</v>
      </c>
      <c r="H90" s="24" t="s">
        <v>212</v>
      </c>
      <c r="I90" s="21">
        <f t="shared" si="57"/>
        <v>1.5700618055555557</v>
      </c>
      <c r="J90" s="21">
        <f t="shared" si="58"/>
        <v>5.8616082175925923</v>
      </c>
      <c r="K90" s="8"/>
      <c r="N90" s="28">
        <v>37.405334000000003</v>
      </c>
      <c r="O90" s="28">
        <v>140.40429499999999</v>
      </c>
      <c r="Q90" s="8">
        <f t="shared" si="77"/>
        <v>1.5700618055555557</v>
      </c>
      <c r="R90" s="8">
        <f t="shared" si="78"/>
        <v>37</v>
      </c>
      <c r="S90" s="8">
        <f t="shared" si="79"/>
        <v>40</v>
      </c>
      <c r="T90" s="8">
        <f t="shared" si="80"/>
        <v>53.340000000025611</v>
      </c>
      <c r="U90" s="8">
        <f t="shared" si="81"/>
        <v>37</v>
      </c>
      <c r="V90" s="8">
        <f t="shared" si="82"/>
        <v>40</v>
      </c>
      <c r="W90" s="8">
        <f t="shared" si="83"/>
        <v>53.340000000025611</v>
      </c>
      <c r="X90" s="8">
        <f t="shared" si="84"/>
        <v>37.68148333333334</v>
      </c>
      <c r="Y90" s="8">
        <f t="shared" si="85"/>
        <v>0.65766595120203475</v>
      </c>
      <c r="AB90" s="8">
        <f t="shared" si="86"/>
        <v>5.8616082175925923</v>
      </c>
      <c r="AC90" s="8">
        <f t="shared" si="87"/>
        <v>140</v>
      </c>
      <c r="AD90" s="8">
        <f t="shared" si="88"/>
        <v>40</v>
      </c>
      <c r="AE90" s="8">
        <f t="shared" si="89"/>
        <v>42.949999999953434</v>
      </c>
      <c r="AF90" s="8">
        <f t="shared" si="90"/>
        <v>140</v>
      </c>
      <c r="AG90" s="8">
        <f t="shared" si="91"/>
        <v>40</v>
      </c>
      <c r="AH90" s="8">
        <f t="shared" si="92"/>
        <v>42.949999999953434</v>
      </c>
      <c r="AI90" s="8">
        <f t="shared" si="93"/>
        <v>140.67859722222221</v>
      </c>
      <c r="AJ90" s="8">
        <f t="shared" si="94"/>
        <v>2.4553047086147264</v>
      </c>
    </row>
    <row r="91" spans="1:36" ht="21.75" customHeight="1" x14ac:dyDescent="0.15">
      <c r="A91" s="32">
        <v>85</v>
      </c>
      <c r="B91" s="32" t="s">
        <v>27</v>
      </c>
      <c r="C91" s="23">
        <v>0.81</v>
      </c>
      <c r="D91" s="23">
        <v>0.78</v>
      </c>
      <c r="E91" s="23">
        <v>0.81</v>
      </c>
      <c r="F91" s="19">
        <f t="shared" si="56"/>
        <v>0.8</v>
      </c>
      <c r="G91" s="27">
        <v>43883</v>
      </c>
      <c r="H91" s="24" t="s">
        <v>212</v>
      </c>
      <c r="I91" s="21">
        <f t="shared" si="57"/>
        <v>1.5700473379629631</v>
      </c>
      <c r="J91" s="21">
        <f t="shared" si="58"/>
        <v>5.8616187500000017</v>
      </c>
      <c r="K91" s="8"/>
      <c r="N91" s="28">
        <v>37.405208999999999</v>
      </c>
      <c r="O91" s="28">
        <v>140.40438599999999</v>
      </c>
      <c r="Q91" s="8">
        <f t="shared" si="77"/>
        <v>1.5700473379629631</v>
      </c>
      <c r="R91" s="8">
        <f t="shared" si="78"/>
        <v>37</v>
      </c>
      <c r="S91" s="8">
        <f t="shared" si="79"/>
        <v>40</v>
      </c>
      <c r="T91" s="8">
        <f t="shared" si="80"/>
        <v>52.090000000025611</v>
      </c>
      <c r="U91" s="8">
        <f t="shared" si="81"/>
        <v>37</v>
      </c>
      <c r="V91" s="8">
        <f t="shared" si="82"/>
        <v>40</v>
      </c>
      <c r="W91" s="8">
        <f t="shared" si="83"/>
        <v>52.090000000025611</v>
      </c>
      <c r="X91" s="8">
        <f t="shared" si="84"/>
        <v>37.681136111111115</v>
      </c>
      <c r="Y91" s="8">
        <f t="shared" si="85"/>
        <v>0.65765989103102085</v>
      </c>
      <c r="AB91" s="8">
        <f t="shared" si="86"/>
        <v>5.8616187500000017</v>
      </c>
      <c r="AC91" s="8">
        <f t="shared" si="87"/>
        <v>140</v>
      </c>
      <c r="AD91" s="8">
        <f t="shared" si="88"/>
        <v>40</v>
      </c>
      <c r="AE91" s="8">
        <f t="shared" si="89"/>
        <v>43.860000000102445</v>
      </c>
      <c r="AF91" s="8">
        <f t="shared" si="90"/>
        <v>140</v>
      </c>
      <c r="AG91" s="8">
        <f t="shared" si="91"/>
        <v>40</v>
      </c>
      <c r="AH91" s="8">
        <f t="shared" si="92"/>
        <v>43.860000000102445</v>
      </c>
      <c r="AI91" s="8">
        <f t="shared" si="93"/>
        <v>140.67885000000004</v>
      </c>
      <c r="AJ91" s="8">
        <f t="shared" si="94"/>
        <v>2.4553091204192254</v>
      </c>
    </row>
    <row r="92" spans="1:36" ht="21.75" customHeight="1" x14ac:dyDescent="0.15">
      <c r="A92" s="32">
        <v>86</v>
      </c>
      <c r="B92" s="32" t="s">
        <v>27</v>
      </c>
      <c r="C92" s="23">
        <v>1.01</v>
      </c>
      <c r="D92" s="23">
        <v>0.97</v>
      </c>
      <c r="E92" s="23">
        <v>0.97</v>
      </c>
      <c r="F92" s="19">
        <f t="shared" si="56"/>
        <v>0.98</v>
      </c>
      <c r="G92" s="27">
        <v>43883</v>
      </c>
      <c r="H92" s="24" t="s">
        <v>212</v>
      </c>
      <c r="I92" s="21">
        <f t="shared" si="57"/>
        <v>1.5700230324074074</v>
      </c>
      <c r="J92" s="21">
        <f t="shared" si="58"/>
        <v>5.8615371527777782</v>
      </c>
      <c r="K92" s="8"/>
      <c r="N92" s="28">
        <v>37.404998999999997</v>
      </c>
      <c r="O92" s="28">
        <v>140.40368100000001</v>
      </c>
      <c r="Q92" s="8">
        <f t="shared" si="77"/>
        <v>1.5700230324074074</v>
      </c>
      <c r="R92" s="8">
        <f t="shared" si="78"/>
        <v>37</v>
      </c>
      <c r="S92" s="8">
        <f t="shared" si="79"/>
        <v>40</v>
      </c>
      <c r="T92" s="8">
        <f t="shared" si="80"/>
        <v>49.989999999990687</v>
      </c>
      <c r="U92" s="8">
        <f t="shared" si="81"/>
        <v>37</v>
      </c>
      <c r="V92" s="8">
        <f t="shared" si="82"/>
        <v>40</v>
      </c>
      <c r="W92" s="8">
        <f t="shared" si="83"/>
        <v>49.989999999990687</v>
      </c>
      <c r="X92" s="8">
        <f t="shared" si="84"/>
        <v>37.680552777777777</v>
      </c>
      <c r="Y92" s="8">
        <f t="shared" si="85"/>
        <v>0.65764970994371741</v>
      </c>
      <c r="AB92" s="8">
        <f t="shared" si="86"/>
        <v>5.8615371527777782</v>
      </c>
      <c r="AC92" s="8">
        <f t="shared" si="87"/>
        <v>140</v>
      </c>
      <c r="AD92" s="8">
        <f t="shared" si="88"/>
        <v>40</v>
      </c>
      <c r="AE92" s="8">
        <f t="shared" si="89"/>
        <v>36.810000000055879</v>
      </c>
      <c r="AF92" s="8">
        <f t="shared" si="90"/>
        <v>140</v>
      </c>
      <c r="AG92" s="8">
        <f t="shared" si="91"/>
        <v>40</v>
      </c>
      <c r="AH92" s="8">
        <f t="shared" si="92"/>
        <v>36.810000000055879</v>
      </c>
      <c r="AI92" s="8">
        <f t="shared" si="93"/>
        <v>140.67689166666668</v>
      </c>
      <c r="AJ92" s="8">
        <f t="shared" si="94"/>
        <v>2.4552749410547068</v>
      </c>
    </row>
  </sheetData>
  <mergeCells count="14">
    <mergeCell ref="AB5:AJ5"/>
    <mergeCell ref="C5:F5"/>
    <mergeCell ref="H5:H6"/>
    <mergeCell ref="A1:K1"/>
    <mergeCell ref="A5:A6"/>
    <mergeCell ref="B5:B6"/>
    <mergeCell ref="G5:G6"/>
    <mergeCell ref="I5:J5"/>
    <mergeCell ref="K5:K6"/>
    <mergeCell ref="B2:G2"/>
    <mergeCell ref="B3:G3"/>
    <mergeCell ref="N1:O1"/>
    <mergeCell ref="N5:O5"/>
    <mergeCell ref="Q5:Y5"/>
  </mergeCells>
  <phoneticPr fontId="1"/>
  <printOptions horizontalCentered="1"/>
  <pageMargins left="0.70866141732283472" right="0.70866141732283472" top="0.6692913385826772" bottom="0.55118110236220474" header="0.31496062992125984" footer="0.31496062992125984"/>
  <pageSetup paperSize="9" scale="87" fitToHeight="0" orientation="portrait" blackAndWhite="1" r:id="rId1"/>
  <headerFooter>
    <oddFooter>&amp;C&amp;P</oddFooter>
  </headerFooter>
  <ignoredErrors>
    <ignoredError sqref="C6:E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5"/>
  <sheetViews>
    <sheetView topLeftCell="A10" workbookViewId="0">
      <selection activeCell="B89" sqref="B89:C175"/>
    </sheetView>
  </sheetViews>
  <sheetFormatPr defaultRowHeight="13.5" x14ac:dyDescent="0.15"/>
  <cols>
    <col min="2" max="2" width="11" style="31" bestFit="1" customWidth="1"/>
    <col min="3" max="3" width="12.125" style="31" bestFit="1" customWidth="1"/>
  </cols>
  <sheetData>
    <row r="1" spans="1:1" x14ac:dyDescent="0.15">
      <c r="A1" t="s">
        <v>33</v>
      </c>
    </row>
    <row r="2" spans="1:1" x14ac:dyDescent="0.15">
      <c r="A2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6" spans="1:1" x14ac:dyDescent="0.15">
      <c r="A6" t="s">
        <v>38</v>
      </c>
    </row>
    <row r="7" spans="1:1" x14ac:dyDescent="0.15">
      <c r="A7" t="s">
        <v>39</v>
      </c>
    </row>
    <row r="8" spans="1:1" x14ac:dyDescent="0.15">
      <c r="A8" t="s">
        <v>40</v>
      </c>
    </row>
    <row r="9" spans="1:1" x14ac:dyDescent="0.15">
      <c r="A9" t="s">
        <v>41</v>
      </c>
    </row>
    <row r="10" spans="1:1" x14ac:dyDescent="0.15">
      <c r="A10" t="s">
        <v>42</v>
      </c>
    </row>
    <row r="11" spans="1:1" x14ac:dyDescent="0.15">
      <c r="A11" t="s">
        <v>43</v>
      </c>
    </row>
    <row r="12" spans="1:1" x14ac:dyDescent="0.15">
      <c r="A12" t="s">
        <v>44</v>
      </c>
    </row>
    <row r="13" spans="1:1" x14ac:dyDescent="0.15">
      <c r="A13" t="s">
        <v>45</v>
      </c>
    </row>
    <row r="14" spans="1:1" x14ac:dyDescent="0.15">
      <c r="A14" t="s">
        <v>46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t="s">
        <v>49</v>
      </c>
    </row>
    <row r="18" spans="1:1" x14ac:dyDescent="0.15">
      <c r="A18" t="s">
        <v>50</v>
      </c>
    </row>
    <row r="19" spans="1:1" x14ac:dyDescent="0.15">
      <c r="A19" t="s">
        <v>51</v>
      </c>
    </row>
    <row r="20" spans="1:1" x14ac:dyDescent="0.15">
      <c r="A20" t="s">
        <v>52</v>
      </c>
    </row>
    <row r="21" spans="1:1" x14ac:dyDescent="0.15">
      <c r="A21" t="s">
        <v>53</v>
      </c>
    </row>
    <row r="22" spans="1:1" x14ac:dyDescent="0.15">
      <c r="A22" t="s">
        <v>54</v>
      </c>
    </row>
    <row r="23" spans="1:1" x14ac:dyDescent="0.15">
      <c r="A23" t="s">
        <v>55</v>
      </c>
    </row>
    <row r="24" spans="1:1" x14ac:dyDescent="0.15">
      <c r="A24" t="s">
        <v>56</v>
      </c>
    </row>
    <row r="25" spans="1:1" x14ac:dyDescent="0.15">
      <c r="A25" t="s">
        <v>57</v>
      </c>
    </row>
    <row r="26" spans="1:1" x14ac:dyDescent="0.15">
      <c r="A26" t="s">
        <v>58</v>
      </c>
    </row>
    <row r="27" spans="1:1" x14ac:dyDescent="0.15">
      <c r="A27" t="s">
        <v>59</v>
      </c>
    </row>
    <row r="28" spans="1:1" x14ac:dyDescent="0.15">
      <c r="A28" t="s">
        <v>60</v>
      </c>
    </row>
    <row r="29" spans="1:1" x14ac:dyDescent="0.15">
      <c r="A29" t="s">
        <v>61</v>
      </c>
    </row>
    <row r="30" spans="1:1" x14ac:dyDescent="0.15">
      <c r="A30" t="s">
        <v>62</v>
      </c>
    </row>
    <row r="31" spans="1:1" x14ac:dyDescent="0.15">
      <c r="A31" t="s">
        <v>63</v>
      </c>
    </row>
    <row r="32" spans="1:1" x14ac:dyDescent="0.15">
      <c r="A32" t="s">
        <v>64</v>
      </c>
    </row>
    <row r="33" spans="1:1" x14ac:dyDescent="0.15">
      <c r="A33" t="s">
        <v>65</v>
      </c>
    </row>
    <row r="34" spans="1:1" x14ac:dyDescent="0.15">
      <c r="A34" t="s">
        <v>66</v>
      </c>
    </row>
    <row r="35" spans="1:1" x14ac:dyDescent="0.15">
      <c r="A35" t="s">
        <v>67</v>
      </c>
    </row>
    <row r="36" spans="1:1" x14ac:dyDescent="0.15">
      <c r="A36" t="s">
        <v>68</v>
      </c>
    </row>
    <row r="37" spans="1:1" x14ac:dyDescent="0.15">
      <c r="A37" t="s">
        <v>69</v>
      </c>
    </row>
    <row r="38" spans="1:1" x14ac:dyDescent="0.15">
      <c r="A38" t="s">
        <v>70</v>
      </c>
    </row>
    <row r="39" spans="1:1" x14ac:dyDescent="0.15">
      <c r="A39" t="s">
        <v>71</v>
      </c>
    </row>
    <row r="40" spans="1:1" x14ac:dyDescent="0.15">
      <c r="A40" t="s">
        <v>72</v>
      </c>
    </row>
    <row r="41" spans="1:1" x14ac:dyDescent="0.15">
      <c r="A41" t="s">
        <v>73</v>
      </c>
    </row>
    <row r="42" spans="1:1" x14ac:dyDescent="0.15">
      <c r="A42" t="s">
        <v>74</v>
      </c>
    </row>
    <row r="43" spans="1:1" x14ac:dyDescent="0.15">
      <c r="A43" t="s">
        <v>75</v>
      </c>
    </row>
    <row r="44" spans="1:1" x14ac:dyDescent="0.15">
      <c r="A44" t="s">
        <v>76</v>
      </c>
    </row>
    <row r="45" spans="1:1" x14ac:dyDescent="0.15">
      <c r="A45" t="s">
        <v>77</v>
      </c>
    </row>
    <row r="46" spans="1:1" x14ac:dyDescent="0.15">
      <c r="A46" t="s">
        <v>78</v>
      </c>
    </row>
    <row r="47" spans="1:1" x14ac:dyDescent="0.15">
      <c r="A47" t="s">
        <v>79</v>
      </c>
    </row>
    <row r="48" spans="1:1" x14ac:dyDescent="0.15">
      <c r="A48" t="s">
        <v>80</v>
      </c>
    </row>
    <row r="49" spans="1:1" x14ac:dyDescent="0.15">
      <c r="A49" t="s">
        <v>81</v>
      </c>
    </row>
    <row r="50" spans="1:1" x14ac:dyDescent="0.15">
      <c r="A50" t="s">
        <v>82</v>
      </c>
    </row>
    <row r="51" spans="1:1" x14ac:dyDescent="0.15">
      <c r="A51" t="s">
        <v>83</v>
      </c>
    </row>
    <row r="52" spans="1:1" x14ac:dyDescent="0.15">
      <c r="A52" t="s">
        <v>84</v>
      </c>
    </row>
    <row r="53" spans="1:1" x14ac:dyDescent="0.15">
      <c r="A53" t="s">
        <v>85</v>
      </c>
    </row>
    <row r="54" spans="1:1" x14ac:dyDescent="0.15">
      <c r="A54" t="s">
        <v>86</v>
      </c>
    </row>
    <row r="55" spans="1:1" x14ac:dyDescent="0.15">
      <c r="A55" t="s">
        <v>87</v>
      </c>
    </row>
    <row r="56" spans="1:1" x14ac:dyDescent="0.15">
      <c r="A56" t="s">
        <v>88</v>
      </c>
    </row>
    <row r="57" spans="1:1" x14ac:dyDescent="0.15">
      <c r="A57" t="s">
        <v>89</v>
      </c>
    </row>
    <row r="58" spans="1:1" x14ac:dyDescent="0.15">
      <c r="A58" t="s">
        <v>90</v>
      </c>
    </row>
    <row r="59" spans="1:1" x14ac:dyDescent="0.15">
      <c r="A59" t="s">
        <v>91</v>
      </c>
    </row>
    <row r="60" spans="1:1" x14ac:dyDescent="0.15">
      <c r="A60" t="s">
        <v>92</v>
      </c>
    </row>
    <row r="61" spans="1:1" x14ac:dyDescent="0.15">
      <c r="A61" t="s">
        <v>93</v>
      </c>
    </row>
    <row r="62" spans="1:1" x14ac:dyDescent="0.15">
      <c r="A62" t="s">
        <v>94</v>
      </c>
    </row>
    <row r="63" spans="1:1" x14ac:dyDescent="0.15">
      <c r="A63" t="s">
        <v>95</v>
      </c>
    </row>
    <row r="64" spans="1:1" x14ac:dyDescent="0.15">
      <c r="A64" t="s">
        <v>96</v>
      </c>
    </row>
    <row r="65" spans="1:1" x14ac:dyDescent="0.15">
      <c r="A65" t="s">
        <v>97</v>
      </c>
    </row>
    <row r="66" spans="1:1" x14ac:dyDescent="0.15">
      <c r="A66" t="s">
        <v>98</v>
      </c>
    </row>
    <row r="67" spans="1:1" x14ac:dyDescent="0.15">
      <c r="A67" t="s">
        <v>99</v>
      </c>
    </row>
    <row r="68" spans="1:1" x14ac:dyDescent="0.15">
      <c r="A68" t="s">
        <v>100</v>
      </c>
    </row>
    <row r="69" spans="1:1" x14ac:dyDescent="0.15">
      <c r="A69" t="s">
        <v>101</v>
      </c>
    </row>
    <row r="70" spans="1:1" x14ac:dyDescent="0.15">
      <c r="A70" t="s">
        <v>102</v>
      </c>
    </row>
    <row r="71" spans="1:1" x14ac:dyDescent="0.15">
      <c r="A71" t="s">
        <v>103</v>
      </c>
    </row>
    <row r="72" spans="1:1" x14ac:dyDescent="0.15">
      <c r="A72" t="s">
        <v>104</v>
      </c>
    </row>
    <row r="73" spans="1:1" x14ac:dyDescent="0.15">
      <c r="A73" t="s">
        <v>105</v>
      </c>
    </row>
    <row r="74" spans="1:1" x14ac:dyDescent="0.15">
      <c r="A74" t="s">
        <v>106</v>
      </c>
    </row>
    <row r="75" spans="1:1" x14ac:dyDescent="0.15">
      <c r="A75" t="s">
        <v>107</v>
      </c>
    </row>
    <row r="76" spans="1:1" x14ac:dyDescent="0.15">
      <c r="A76" t="s">
        <v>108</v>
      </c>
    </row>
    <row r="77" spans="1:1" x14ac:dyDescent="0.15">
      <c r="A77" t="s">
        <v>109</v>
      </c>
    </row>
    <row r="78" spans="1:1" x14ac:dyDescent="0.15">
      <c r="A78" t="s">
        <v>110</v>
      </c>
    </row>
    <row r="79" spans="1:1" x14ac:dyDescent="0.15">
      <c r="A79" t="s">
        <v>111</v>
      </c>
    </row>
    <row r="80" spans="1:1" x14ac:dyDescent="0.15">
      <c r="A80" t="s">
        <v>112</v>
      </c>
    </row>
    <row r="81" spans="1:11" x14ac:dyDescent="0.15">
      <c r="A81" t="s">
        <v>113</v>
      </c>
    </row>
    <row r="82" spans="1:11" x14ac:dyDescent="0.15">
      <c r="A82" t="s">
        <v>114</v>
      </c>
    </row>
    <row r="83" spans="1:11" x14ac:dyDescent="0.15">
      <c r="A83" t="s">
        <v>115</v>
      </c>
    </row>
    <row r="84" spans="1:11" x14ac:dyDescent="0.15">
      <c r="A84" t="s">
        <v>116</v>
      </c>
    </row>
    <row r="85" spans="1:11" x14ac:dyDescent="0.15">
      <c r="A85" t="s">
        <v>117</v>
      </c>
    </row>
    <row r="86" spans="1:11" x14ac:dyDescent="0.15">
      <c r="A86" t="s">
        <v>118</v>
      </c>
    </row>
    <row r="87" spans="1:11" x14ac:dyDescent="0.15">
      <c r="A87" t="s">
        <v>119</v>
      </c>
    </row>
    <row r="89" spans="1:11" x14ac:dyDescent="0.15">
      <c r="A89" t="s">
        <v>120</v>
      </c>
      <c r="B89" s="31">
        <v>37.324731999999997</v>
      </c>
      <c r="C89" s="31">
        <v>140.39579000000001</v>
      </c>
      <c r="D89">
        <v>0</v>
      </c>
      <c r="E89" t="s">
        <v>121</v>
      </c>
      <c r="F89" t="s">
        <v>122</v>
      </c>
      <c r="G89" t="s">
        <v>123</v>
      </c>
      <c r="H89" t="s">
        <v>123</v>
      </c>
      <c r="I89">
        <v>901001</v>
      </c>
      <c r="J89">
        <v>37.546477899999999</v>
      </c>
      <c r="K89">
        <v>140.6660833</v>
      </c>
    </row>
    <row r="90" spans="1:11" x14ac:dyDescent="0.15">
      <c r="A90" t="s">
        <v>134</v>
      </c>
      <c r="B90" s="31">
        <v>37.324694999999998</v>
      </c>
      <c r="C90" s="31">
        <v>140.400273</v>
      </c>
      <c r="D90">
        <v>0</v>
      </c>
      <c r="E90" t="s">
        <v>121</v>
      </c>
      <c r="F90" t="s">
        <v>122</v>
      </c>
      <c r="G90" t="s">
        <v>123</v>
      </c>
      <c r="H90" t="s">
        <v>123</v>
      </c>
      <c r="I90">
        <v>901001</v>
      </c>
      <c r="J90">
        <v>37.546375099999999</v>
      </c>
      <c r="K90">
        <v>140.66742600000001</v>
      </c>
    </row>
    <row r="91" spans="1:11" x14ac:dyDescent="0.15">
      <c r="A91" t="s">
        <v>145</v>
      </c>
      <c r="B91" s="31">
        <v>37.324669</v>
      </c>
      <c r="C91" s="31">
        <v>140.400532</v>
      </c>
      <c r="D91">
        <v>0</v>
      </c>
      <c r="E91" t="s">
        <v>121</v>
      </c>
      <c r="F91" t="s">
        <v>122</v>
      </c>
      <c r="G91" t="s">
        <v>123</v>
      </c>
      <c r="H91" t="s">
        <v>123</v>
      </c>
      <c r="I91">
        <v>901001</v>
      </c>
      <c r="J91">
        <v>37.5463016</v>
      </c>
      <c r="K91">
        <v>140.66814400000001</v>
      </c>
    </row>
    <row r="92" spans="1:11" x14ac:dyDescent="0.15">
      <c r="A92" t="s">
        <v>156</v>
      </c>
      <c r="B92" s="31">
        <v>37.324787999999998</v>
      </c>
      <c r="C92" s="31">
        <v>140.40071599999999</v>
      </c>
      <c r="D92">
        <v>0</v>
      </c>
      <c r="E92" t="s">
        <v>121</v>
      </c>
      <c r="F92" t="s">
        <v>122</v>
      </c>
      <c r="G92" t="s">
        <v>123</v>
      </c>
      <c r="H92" t="s">
        <v>123</v>
      </c>
      <c r="I92">
        <v>901001</v>
      </c>
      <c r="J92">
        <v>37.546633900000003</v>
      </c>
      <c r="K92">
        <v>140.6686555</v>
      </c>
    </row>
    <row r="93" spans="1:11" x14ac:dyDescent="0.15">
      <c r="A93" t="s">
        <v>167</v>
      </c>
      <c r="B93" s="31">
        <v>37.324674999999999</v>
      </c>
      <c r="C93" s="31">
        <v>140.40095700000001</v>
      </c>
      <c r="D93">
        <v>0</v>
      </c>
      <c r="E93" t="s">
        <v>121</v>
      </c>
      <c r="F93" t="s">
        <v>122</v>
      </c>
      <c r="G93" t="s">
        <v>123</v>
      </c>
      <c r="H93" t="s">
        <v>123</v>
      </c>
      <c r="I93">
        <v>901001</v>
      </c>
      <c r="J93">
        <v>37.546318100000001</v>
      </c>
      <c r="K93">
        <v>140.66932389999999</v>
      </c>
    </row>
    <row r="94" spans="1:11" x14ac:dyDescent="0.15">
      <c r="A94" t="s">
        <v>178</v>
      </c>
      <c r="B94" s="31">
        <v>37.324807999999997</v>
      </c>
      <c r="C94" s="31">
        <v>140.40112099999999</v>
      </c>
      <c r="D94">
        <v>0</v>
      </c>
      <c r="E94" t="s">
        <v>121</v>
      </c>
      <c r="F94" t="s">
        <v>122</v>
      </c>
      <c r="G94" t="s">
        <v>123</v>
      </c>
      <c r="H94" t="s">
        <v>123</v>
      </c>
      <c r="I94">
        <v>901001</v>
      </c>
      <c r="J94">
        <v>37.546688099999997</v>
      </c>
      <c r="K94">
        <v>140.66978109999999</v>
      </c>
    </row>
    <row r="95" spans="1:11" x14ac:dyDescent="0.15">
      <c r="A95" t="s">
        <v>189</v>
      </c>
      <c r="B95" s="31">
        <v>37.324657999999999</v>
      </c>
      <c r="C95" s="31">
        <v>140.401375</v>
      </c>
      <c r="D95">
        <v>0</v>
      </c>
      <c r="E95" t="s">
        <v>121</v>
      </c>
      <c r="F95" t="s">
        <v>122</v>
      </c>
      <c r="G95" t="s">
        <v>123</v>
      </c>
      <c r="H95" t="s">
        <v>123</v>
      </c>
      <c r="I95">
        <v>901001</v>
      </c>
      <c r="J95">
        <v>37.546272600000002</v>
      </c>
      <c r="K95">
        <v>140.67048750000001</v>
      </c>
    </row>
    <row r="96" spans="1:11" x14ac:dyDescent="0.15">
      <c r="A96" t="s">
        <v>200</v>
      </c>
      <c r="B96" s="31">
        <v>37.324410999999998</v>
      </c>
      <c r="C96" s="31">
        <v>140.39587900000001</v>
      </c>
      <c r="D96">
        <v>0</v>
      </c>
      <c r="E96" t="s">
        <v>121</v>
      </c>
      <c r="F96" t="s">
        <v>122</v>
      </c>
      <c r="G96" t="s">
        <v>123</v>
      </c>
      <c r="H96" t="s">
        <v>123</v>
      </c>
      <c r="I96">
        <v>901001</v>
      </c>
      <c r="J96">
        <v>37.5455866</v>
      </c>
      <c r="K96">
        <v>140.6663313</v>
      </c>
    </row>
    <row r="97" spans="1:11" x14ac:dyDescent="0.15">
      <c r="A97" t="s">
        <v>210</v>
      </c>
      <c r="B97" s="31">
        <v>37.324345000000001</v>
      </c>
      <c r="C97" s="31">
        <v>140.40014300000001</v>
      </c>
      <c r="D97">
        <v>0</v>
      </c>
      <c r="E97" t="s">
        <v>121</v>
      </c>
      <c r="F97" t="s">
        <v>122</v>
      </c>
      <c r="G97" t="s">
        <v>123</v>
      </c>
      <c r="H97" t="s">
        <v>123</v>
      </c>
      <c r="I97">
        <v>901001</v>
      </c>
      <c r="J97">
        <v>37.545403800000003</v>
      </c>
      <c r="K97">
        <v>140.66706439999999</v>
      </c>
    </row>
    <row r="98" spans="1:11" x14ac:dyDescent="0.15">
      <c r="A98" t="s">
        <v>124</v>
      </c>
      <c r="B98" s="31">
        <v>37.324477999999999</v>
      </c>
      <c r="C98" s="31">
        <v>140.40030999999999</v>
      </c>
      <c r="D98">
        <v>0</v>
      </c>
      <c r="E98" t="s">
        <v>121</v>
      </c>
      <c r="F98" t="s">
        <v>122</v>
      </c>
      <c r="G98" t="s">
        <v>123</v>
      </c>
      <c r="H98" t="s">
        <v>123</v>
      </c>
      <c r="I98">
        <v>901001</v>
      </c>
      <c r="J98">
        <v>37.545771000000002</v>
      </c>
      <c r="K98">
        <v>140.6675286</v>
      </c>
    </row>
    <row r="99" spans="1:11" x14ac:dyDescent="0.15">
      <c r="A99" t="s">
        <v>125</v>
      </c>
      <c r="B99" s="31">
        <v>37.324345999999998</v>
      </c>
      <c r="C99" s="31">
        <v>140.40054499999999</v>
      </c>
      <c r="D99">
        <v>0</v>
      </c>
      <c r="E99" t="s">
        <v>121</v>
      </c>
      <c r="F99" t="s">
        <v>122</v>
      </c>
      <c r="G99" t="s">
        <v>123</v>
      </c>
      <c r="H99" t="s">
        <v>123</v>
      </c>
      <c r="I99">
        <v>901001</v>
      </c>
      <c r="J99">
        <v>37.545405600000002</v>
      </c>
      <c r="K99">
        <v>140.66818079999999</v>
      </c>
    </row>
    <row r="100" spans="1:11" x14ac:dyDescent="0.15">
      <c r="A100" t="s">
        <v>126</v>
      </c>
      <c r="B100" s="31">
        <v>37.324491999999999</v>
      </c>
      <c r="C100" s="31">
        <v>140.400735</v>
      </c>
      <c r="D100">
        <v>0</v>
      </c>
      <c r="E100" t="s">
        <v>121</v>
      </c>
      <c r="F100" t="s">
        <v>122</v>
      </c>
      <c r="G100" t="s">
        <v>123</v>
      </c>
      <c r="H100" t="s">
        <v>123</v>
      </c>
      <c r="I100">
        <v>901001</v>
      </c>
      <c r="J100">
        <v>37.545812400000003</v>
      </c>
      <c r="K100">
        <v>140.66870879999999</v>
      </c>
    </row>
    <row r="101" spans="1:11" x14ac:dyDescent="0.15">
      <c r="A101" t="s">
        <v>127</v>
      </c>
      <c r="B101" s="31">
        <v>37.324350000000003</v>
      </c>
      <c r="C101" s="31">
        <v>140.40095299999999</v>
      </c>
      <c r="D101">
        <v>0</v>
      </c>
      <c r="E101" t="s">
        <v>121</v>
      </c>
      <c r="F101" t="s">
        <v>122</v>
      </c>
      <c r="G101" t="s">
        <v>123</v>
      </c>
      <c r="H101" t="s">
        <v>123</v>
      </c>
      <c r="I101">
        <v>901001</v>
      </c>
      <c r="J101">
        <v>37.545416199999998</v>
      </c>
      <c r="K101">
        <v>140.6693138</v>
      </c>
    </row>
    <row r="102" spans="1:11" x14ac:dyDescent="0.15">
      <c r="A102" t="s">
        <v>128</v>
      </c>
      <c r="B102" s="31">
        <v>37.324508000000002</v>
      </c>
      <c r="C102" s="31">
        <v>140.401115</v>
      </c>
      <c r="D102">
        <v>0</v>
      </c>
      <c r="E102" t="s">
        <v>121</v>
      </c>
      <c r="F102" t="s">
        <v>122</v>
      </c>
      <c r="G102" t="s">
        <v>123</v>
      </c>
      <c r="H102" t="s">
        <v>123</v>
      </c>
      <c r="I102">
        <v>901001</v>
      </c>
      <c r="J102">
        <v>37.5458547</v>
      </c>
      <c r="K102">
        <v>140.66976399999999</v>
      </c>
    </row>
    <row r="103" spans="1:11" x14ac:dyDescent="0.15">
      <c r="A103" t="s">
        <v>129</v>
      </c>
      <c r="B103" s="31">
        <v>37.324326999999997</v>
      </c>
      <c r="C103" s="31">
        <v>140.401363</v>
      </c>
      <c r="D103">
        <v>0</v>
      </c>
      <c r="E103" t="s">
        <v>121</v>
      </c>
      <c r="F103" t="s">
        <v>122</v>
      </c>
      <c r="G103" t="s">
        <v>123</v>
      </c>
      <c r="H103" t="s">
        <v>123</v>
      </c>
      <c r="I103">
        <v>901001</v>
      </c>
      <c r="J103">
        <v>37.545352200000004</v>
      </c>
      <c r="K103">
        <v>140.6704537</v>
      </c>
    </row>
    <row r="104" spans="1:11" x14ac:dyDescent="0.15">
      <c r="A104" t="s">
        <v>130</v>
      </c>
      <c r="B104" s="31">
        <v>37.324485000000003</v>
      </c>
      <c r="C104" s="31">
        <v>140.40154200000001</v>
      </c>
      <c r="D104">
        <v>0</v>
      </c>
      <c r="E104" t="s">
        <v>121</v>
      </c>
      <c r="F104" t="s">
        <v>122</v>
      </c>
      <c r="G104" t="s">
        <v>123</v>
      </c>
      <c r="H104" t="s">
        <v>123</v>
      </c>
      <c r="I104">
        <v>901001</v>
      </c>
      <c r="J104">
        <v>37.5457903</v>
      </c>
      <c r="K104">
        <v>140.67095080000001</v>
      </c>
    </row>
    <row r="105" spans="1:11" x14ac:dyDescent="0.15">
      <c r="A105" t="s">
        <v>131</v>
      </c>
      <c r="B105" s="31">
        <v>37.324351</v>
      </c>
      <c r="C105" s="31">
        <v>140.40180699999999</v>
      </c>
      <c r="D105">
        <v>0</v>
      </c>
      <c r="E105" t="s">
        <v>121</v>
      </c>
      <c r="F105" t="s">
        <v>122</v>
      </c>
      <c r="G105" t="s">
        <v>123</v>
      </c>
      <c r="H105" t="s">
        <v>123</v>
      </c>
      <c r="I105">
        <v>901001</v>
      </c>
      <c r="J105">
        <v>37.545418699999999</v>
      </c>
      <c r="K105">
        <v>140.6716869</v>
      </c>
    </row>
    <row r="106" spans="1:11" x14ac:dyDescent="0.15">
      <c r="A106" t="s">
        <v>132</v>
      </c>
      <c r="B106" s="31">
        <v>37.324021000000002</v>
      </c>
      <c r="C106" s="31">
        <v>140.400541</v>
      </c>
      <c r="D106">
        <v>0</v>
      </c>
      <c r="E106" t="s">
        <v>121</v>
      </c>
      <c r="F106" t="s">
        <v>122</v>
      </c>
      <c r="G106" t="s">
        <v>123</v>
      </c>
      <c r="H106" t="s">
        <v>123</v>
      </c>
      <c r="I106">
        <v>901001</v>
      </c>
      <c r="J106">
        <v>37.544502000000001</v>
      </c>
      <c r="K106">
        <v>140.66816969999999</v>
      </c>
    </row>
    <row r="107" spans="1:11" x14ac:dyDescent="0.15">
      <c r="A107" t="s">
        <v>133</v>
      </c>
      <c r="B107" s="31">
        <v>37.324176999999999</v>
      </c>
      <c r="C107" s="31">
        <v>140.40072000000001</v>
      </c>
      <c r="D107">
        <v>0</v>
      </c>
      <c r="E107" t="s">
        <v>121</v>
      </c>
      <c r="F107" t="s">
        <v>122</v>
      </c>
      <c r="G107" t="s">
        <v>123</v>
      </c>
      <c r="H107" t="s">
        <v>123</v>
      </c>
      <c r="I107">
        <v>901001</v>
      </c>
      <c r="J107">
        <v>37.544935600000002</v>
      </c>
      <c r="K107">
        <v>140.66866780000001</v>
      </c>
    </row>
    <row r="108" spans="1:11" x14ac:dyDescent="0.15">
      <c r="A108" t="s">
        <v>135</v>
      </c>
      <c r="B108" s="31">
        <v>37.324021000000002</v>
      </c>
      <c r="C108" s="31">
        <v>140.400969</v>
      </c>
      <c r="D108">
        <v>0</v>
      </c>
      <c r="E108" t="s">
        <v>121</v>
      </c>
      <c r="F108" t="s">
        <v>122</v>
      </c>
      <c r="G108" t="s">
        <v>123</v>
      </c>
      <c r="H108" t="s">
        <v>123</v>
      </c>
      <c r="I108">
        <v>901001</v>
      </c>
      <c r="J108">
        <v>37.544501500000003</v>
      </c>
      <c r="K108">
        <v>140.6693583</v>
      </c>
    </row>
    <row r="109" spans="1:11" x14ac:dyDescent="0.15">
      <c r="A109" t="s">
        <v>136</v>
      </c>
      <c r="B109" s="31">
        <v>37.324187000000002</v>
      </c>
      <c r="C109" s="31">
        <v>140.40113400000001</v>
      </c>
      <c r="D109">
        <v>0</v>
      </c>
      <c r="E109" t="s">
        <v>121</v>
      </c>
      <c r="F109" t="s">
        <v>122</v>
      </c>
      <c r="G109" t="s">
        <v>123</v>
      </c>
      <c r="H109" t="s">
        <v>123</v>
      </c>
      <c r="I109">
        <v>901001</v>
      </c>
      <c r="J109">
        <v>37.544964800000002</v>
      </c>
      <c r="K109">
        <v>140.66981659999999</v>
      </c>
    </row>
    <row r="110" spans="1:11" x14ac:dyDescent="0.15">
      <c r="A110" t="s">
        <v>137</v>
      </c>
      <c r="B110" s="31">
        <v>37.324024000000001</v>
      </c>
      <c r="C110" s="31">
        <v>140.40137100000001</v>
      </c>
      <c r="D110">
        <v>0</v>
      </c>
      <c r="E110" t="s">
        <v>121</v>
      </c>
      <c r="F110" t="s">
        <v>122</v>
      </c>
      <c r="G110" t="s">
        <v>123</v>
      </c>
      <c r="H110" t="s">
        <v>123</v>
      </c>
      <c r="I110">
        <v>901001</v>
      </c>
      <c r="J110">
        <v>37.5445122</v>
      </c>
      <c r="K110">
        <v>140.6704756</v>
      </c>
    </row>
    <row r="111" spans="1:11" x14ac:dyDescent="0.15">
      <c r="A111" t="s">
        <v>138</v>
      </c>
      <c r="B111" s="31">
        <v>37.324162000000001</v>
      </c>
      <c r="C111" s="31">
        <v>140.40153900000001</v>
      </c>
      <c r="D111">
        <v>0</v>
      </c>
      <c r="E111" t="s">
        <v>121</v>
      </c>
      <c r="F111" t="s">
        <v>122</v>
      </c>
      <c r="G111" t="s">
        <v>123</v>
      </c>
      <c r="H111" t="s">
        <v>123</v>
      </c>
      <c r="I111">
        <v>901001</v>
      </c>
      <c r="J111">
        <v>37.544894599999999</v>
      </c>
      <c r="K111">
        <v>140.67094080000001</v>
      </c>
    </row>
    <row r="112" spans="1:11" x14ac:dyDescent="0.15">
      <c r="A112" t="s">
        <v>139</v>
      </c>
      <c r="B112" s="31">
        <v>37.324015000000003</v>
      </c>
      <c r="C112" s="31">
        <v>140.40177</v>
      </c>
      <c r="D112">
        <v>0</v>
      </c>
      <c r="E112" t="s">
        <v>121</v>
      </c>
      <c r="F112" t="s">
        <v>122</v>
      </c>
      <c r="G112" t="s">
        <v>123</v>
      </c>
      <c r="H112" t="s">
        <v>123</v>
      </c>
      <c r="I112">
        <v>901001</v>
      </c>
      <c r="J112">
        <v>37.544485700000003</v>
      </c>
      <c r="K112">
        <v>140.67158470000001</v>
      </c>
    </row>
    <row r="113" spans="1:11" x14ac:dyDescent="0.15">
      <c r="A113" t="s">
        <v>140</v>
      </c>
      <c r="B113" s="31">
        <v>37.324173000000002</v>
      </c>
      <c r="C113" s="31">
        <v>140.40194399999999</v>
      </c>
      <c r="D113">
        <v>0</v>
      </c>
      <c r="E113" t="s">
        <v>121</v>
      </c>
      <c r="F113" t="s">
        <v>122</v>
      </c>
      <c r="G113" t="s">
        <v>123</v>
      </c>
      <c r="H113" t="s">
        <v>123</v>
      </c>
      <c r="I113">
        <v>901001</v>
      </c>
      <c r="J113">
        <v>37.544923900000001</v>
      </c>
      <c r="K113">
        <v>140.6720661</v>
      </c>
    </row>
    <row r="114" spans="1:11" x14ac:dyDescent="0.15">
      <c r="A114" t="s">
        <v>141</v>
      </c>
      <c r="B114" s="31">
        <v>37.324005</v>
      </c>
      <c r="C114" s="31">
        <v>140.402164</v>
      </c>
      <c r="D114">
        <v>0</v>
      </c>
      <c r="E114" t="s">
        <v>121</v>
      </c>
      <c r="F114" t="s">
        <v>122</v>
      </c>
      <c r="G114" t="s">
        <v>123</v>
      </c>
      <c r="H114" t="s">
        <v>123</v>
      </c>
      <c r="I114">
        <v>901001</v>
      </c>
      <c r="J114">
        <v>37.5444593</v>
      </c>
      <c r="K114">
        <v>140.67267810000001</v>
      </c>
    </row>
    <row r="115" spans="1:11" x14ac:dyDescent="0.15">
      <c r="A115" t="s">
        <v>142</v>
      </c>
      <c r="B115" s="31">
        <v>37.324128000000002</v>
      </c>
      <c r="C115" s="31">
        <v>140.40230099999999</v>
      </c>
      <c r="D115">
        <v>0</v>
      </c>
      <c r="E115" t="s">
        <v>121</v>
      </c>
      <c r="F115" t="s">
        <v>122</v>
      </c>
      <c r="G115" t="s">
        <v>123</v>
      </c>
      <c r="H115" t="s">
        <v>123</v>
      </c>
      <c r="I115">
        <v>901001</v>
      </c>
      <c r="J115">
        <v>37.544798700000001</v>
      </c>
      <c r="K115">
        <v>140.67305690000001</v>
      </c>
    </row>
    <row r="116" spans="1:11" x14ac:dyDescent="0.15">
      <c r="A116" t="s">
        <v>143</v>
      </c>
      <c r="B116" s="31">
        <v>37.323999999999998</v>
      </c>
      <c r="C116" s="31">
        <v>140.402604</v>
      </c>
      <c r="D116">
        <v>0</v>
      </c>
      <c r="E116" t="s">
        <v>121</v>
      </c>
      <c r="F116" t="s">
        <v>122</v>
      </c>
      <c r="G116" t="s">
        <v>123</v>
      </c>
      <c r="H116" t="s">
        <v>123</v>
      </c>
      <c r="I116">
        <v>901001</v>
      </c>
      <c r="J116">
        <v>37.544444300000002</v>
      </c>
      <c r="K116">
        <v>140.6739006</v>
      </c>
    </row>
    <row r="117" spans="1:11" x14ac:dyDescent="0.15">
      <c r="A117" t="s">
        <v>144</v>
      </c>
      <c r="B117" s="31">
        <v>37.323839</v>
      </c>
      <c r="C117" s="31">
        <v>140.40071499999999</v>
      </c>
      <c r="D117">
        <v>0</v>
      </c>
      <c r="E117" t="s">
        <v>121</v>
      </c>
      <c r="F117" t="s">
        <v>122</v>
      </c>
      <c r="G117" t="s">
        <v>123</v>
      </c>
      <c r="H117" t="s">
        <v>123</v>
      </c>
      <c r="I117">
        <v>901001</v>
      </c>
      <c r="J117">
        <v>37.543996399999997</v>
      </c>
      <c r="K117">
        <v>140.66865340000001</v>
      </c>
    </row>
    <row r="118" spans="1:11" x14ac:dyDescent="0.15">
      <c r="A118" t="s">
        <v>146</v>
      </c>
      <c r="B118" s="31">
        <v>37.323698</v>
      </c>
      <c r="C118" s="31">
        <v>140.40094999999999</v>
      </c>
      <c r="D118">
        <v>0</v>
      </c>
      <c r="E118" t="s">
        <v>121</v>
      </c>
      <c r="F118" t="s">
        <v>122</v>
      </c>
      <c r="G118" t="s">
        <v>123</v>
      </c>
      <c r="H118" t="s">
        <v>123</v>
      </c>
      <c r="I118">
        <v>901001</v>
      </c>
      <c r="J118">
        <v>37.543606099999998</v>
      </c>
      <c r="K118">
        <v>140.66930529999999</v>
      </c>
    </row>
    <row r="119" spans="1:11" x14ac:dyDescent="0.15">
      <c r="A119" t="s">
        <v>147</v>
      </c>
      <c r="B119" s="31">
        <v>37.323849000000003</v>
      </c>
      <c r="C119" s="31">
        <v>140.401106</v>
      </c>
      <c r="D119">
        <v>0</v>
      </c>
      <c r="E119" t="s">
        <v>121</v>
      </c>
      <c r="F119" t="s">
        <v>122</v>
      </c>
      <c r="G119" t="s">
        <v>123</v>
      </c>
      <c r="H119" t="s">
        <v>123</v>
      </c>
      <c r="I119">
        <v>901001</v>
      </c>
      <c r="J119">
        <v>37.544026000000002</v>
      </c>
      <c r="K119">
        <v>140.66973970000001</v>
      </c>
    </row>
    <row r="120" spans="1:11" x14ac:dyDescent="0.15">
      <c r="A120" t="s">
        <v>148</v>
      </c>
      <c r="B120" s="31">
        <v>37.323690999999997</v>
      </c>
      <c r="C120" s="31">
        <v>140.40138300000001</v>
      </c>
      <c r="D120">
        <v>0</v>
      </c>
      <c r="E120" t="s">
        <v>121</v>
      </c>
      <c r="F120" t="s">
        <v>122</v>
      </c>
      <c r="G120" t="s">
        <v>123</v>
      </c>
      <c r="H120" t="s">
        <v>123</v>
      </c>
      <c r="I120">
        <v>901001</v>
      </c>
      <c r="J120">
        <v>37.543585100000001</v>
      </c>
      <c r="K120">
        <v>140.6705082</v>
      </c>
    </row>
    <row r="121" spans="1:11" x14ac:dyDescent="0.15">
      <c r="A121" t="s">
        <v>149</v>
      </c>
      <c r="B121" s="31">
        <v>37.323839999999997</v>
      </c>
      <c r="C121" s="31">
        <v>140.401511</v>
      </c>
      <c r="D121">
        <v>0</v>
      </c>
      <c r="E121" t="s">
        <v>121</v>
      </c>
      <c r="F121" t="s">
        <v>122</v>
      </c>
      <c r="G121" t="s">
        <v>123</v>
      </c>
      <c r="H121" t="s">
        <v>123</v>
      </c>
      <c r="I121">
        <v>901001</v>
      </c>
      <c r="J121">
        <v>37.543999399999997</v>
      </c>
      <c r="K121">
        <v>140.6708644</v>
      </c>
    </row>
    <row r="122" spans="1:11" x14ac:dyDescent="0.15">
      <c r="A122" t="s">
        <v>150</v>
      </c>
      <c r="B122" s="31">
        <v>37.323672000000002</v>
      </c>
      <c r="C122" s="31">
        <v>140.40176199999999</v>
      </c>
      <c r="D122">
        <v>0</v>
      </c>
      <c r="E122" t="s">
        <v>121</v>
      </c>
      <c r="F122" t="s">
        <v>122</v>
      </c>
      <c r="G122" t="s">
        <v>123</v>
      </c>
      <c r="H122" t="s">
        <v>123</v>
      </c>
      <c r="I122">
        <v>901001</v>
      </c>
      <c r="J122">
        <v>37.543534100000002</v>
      </c>
      <c r="K122">
        <v>140.67156230000001</v>
      </c>
    </row>
    <row r="123" spans="1:11" x14ac:dyDescent="0.15">
      <c r="A123" t="s">
        <v>151</v>
      </c>
      <c r="B123" s="31">
        <v>37.323841000000002</v>
      </c>
      <c r="C123" s="31">
        <v>140.40195299999999</v>
      </c>
      <c r="D123">
        <v>0</v>
      </c>
      <c r="E123" t="s">
        <v>121</v>
      </c>
      <c r="F123" t="s">
        <v>122</v>
      </c>
      <c r="G123" t="s">
        <v>123</v>
      </c>
      <c r="H123" t="s">
        <v>123</v>
      </c>
      <c r="I123">
        <v>901001</v>
      </c>
      <c r="J123">
        <v>37.544003099999998</v>
      </c>
      <c r="K123">
        <v>140.67209099999999</v>
      </c>
    </row>
    <row r="124" spans="1:11" x14ac:dyDescent="0.15">
      <c r="A124" t="s">
        <v>152</v>
      </c>
      <c r="B124" s="31">
        <v>37.323675999999999</v>
      </c>
      <c r="C124" s="31">
        <v>140.40217899999999</v>
      </c>
      <c r="D124">
        <v>0</v>
      </c>
      <c r="E124" t="s">
        <v>121</v>
      </c>
      <c r="F124" t="s">
        <v>122</v>
      </c>
      <c r="G124" t="s">
        <v>123</v>
      </c>
      <c r="H124" t="s">
        <v>123</v>
      </c>
      <c r="I124">
        <v>901001</v>
      </c>
      <c r="J124">
        <v>37.543544500000003</v>
      </c>
      <c r="K124">
        <v>140.67271869999999</v>
      </c>
    </row>
    <row r="125" spans="1:11" x14ac:dyDescent="0.15">
      <c r="A125" t="s">
        <v>153</v>
      </c>
      <c r="B125" s="31">
        <v>37.323847000000001</v>
      </c>
      <c r="C125" s="31">
        <v>140.40235799999999</v>
      </c>
      <c r="D125">
        <v>0</v>
      </c>
      <c r="E125" t="s">
        <v>121</v>
      </c>
      <c r="F125" t="s">
        <v>122</v>
      </c>
      <c r="G125" t="s">
        <v>123</v>
      </c>
      <c r="H125" t="s">
        <v>123</v>
      </c>
      <c r="I125">
        <v>901001</v>
      </c>
      <c r="J125">
        <v>37.544020000000003</v>
      </c>
      <c r="K125">
        <v>140.67321620000001</v>
      </c>
    </row>
    <row r="126" spans="1:11" x14ac:dyDescent="0.15">
      <c r="A126" t="s">
        <v>154</v>
      </c>
      <c r="B126" s="31">
        <v>37.323675000000001</v>
      </c>
      <c r="C126" s="31">
        <v>140.40257199999999</v>
      </c>
      <c r="D126">
        <v>0</v>
      </c>
      <c r="E126" t="s">
        <v>121</v>
      </c>
      <c r="F126" t="s">
        <v>122</v>
      </c>
      <c r="G126" t="s">
        <v>123</v>
      </c>
      <c r="H126" t="s">
        <v>123</v>
      </c>
      <c r="I126">
        <v>901001</v>
      </c>
      <c r="J126">
        <v>37.543543</v>
      </c>
      <c r="K126">
        <v>140.6738124</v>
      </c>
    </row>
    <row r="127" spans="1:11" x14ac:dyDescent="0.15">
      <c r="A127" t="s">
        <v>155</v>
      </c>
      <c r="B127" s="31">
        <v>37.323808</v>
      </c>
      <c r="C127" s="31">
        <v>140.40276499999999</v>
      </c>
      <c r="D127">
        <v>0</v>
      </c>
      <c r="E127" t="s">
        <v>121</v>
      </c>
      <c r="F127" t="s">
        <v>122</v>
      </c>
      <c r="G127" t="s">
        <v>123</v>
      </c>
      <c r="H127" t="s">
        <v>123</v>
      </c>
      <c r="I127">
        <v>901001</v>
      </c>
      <c r="J127">
        <v>37.543912400000004</v>
      </c>
      <c r="K127">
        <v>140.67434779999999</v>
      </c>
    </row>
    <row r="128" spans="1:11" x14ac:dyDescent="0.15">
      <c r="A128" t="s">
        <v>157</v>
      </c>
      <c r="B128" s="31">
        <v>37.323692999999999</v>
      </c>
      <c r="C128" s="31">
        <v>140.402995</v>
      </c>
      <c r="D128">
        <v>0</v>
      </c>
      <c r="E128" t="s">
        <v>121</v>
      </c>
      <c r="F128" t="s">
        <v>122</v>
      </c>
      <c r="G128" t="s">
        <v>123</v>
      </c>
      <c r="H128" t="s">
        <v>123</v>
      </c>
      <c r="I128">
        <v>901001</v>
      </c>
      <c r="J128">
        <v>37.543590600000002</v>
      </c>
      <c r="K128">
        <v>140.6749848</v>
      </c>
    </row>
    <row r="129" spans="1:11" x14ac:dyDescent="0.15">
      <c r="A129" t="s">
        <v>158</v>
      </c>
      <c r="B129" s="31">
        <v>37.323841999999999</v>
      </c>
      <c r="C129" s="31">
        <v>140.40315100000001</v>
      </c>
      <c r="D129">
        <v>0</v>
      </c>
      <c r="E129" t="s">
        <v>121</v>
      </c>
      <c r="F129" t="s">
        <v>122</v>
      </c>
      <c r="G129" t="s">
        <v>123</v>
      </c>
      <c r="H129" t="s">
        <v>123</v>
      </c>
      <c r="I129">
        <v>901001</v>
      </c>
      <c r="J129">
        <v>37.544004299999997</v>
      </c>
      <c r="K129">
        <v>140.6754191</v>
      </c>
    </row>
    <row r="130" spans="1:11" x14ac:dyDescent="0.15">
      <c r="A130" t="s">
        <v>159</v>
      </c>
      <c r="B130" s="31">
        <v>37.323663000000003</v>
      </c>
      <c r="C130" s="31">
        <v>140.403391</v>
      </c>
      <c r="D130">
        <v>0</v>
      </c>
      <c r="E130" t="s">
        <v>121</v>
      </c>
      <c r="F130" t="s">
        <v>122</v>
      </c>
      <c r="G130" t="s">
        <v>123</v>
      </c>
      <c r="H130" t="s">
        <v>123</v>
      </c>
      <c r="I130">
        <v>901001</v>
      </c>
      <c r="J130">
        <v>37.543508099999997</v>
      </c>
      <c r="K130">
        <v>140.67608540000001</v>
      </c>
    </row>
    <row r="131" spans="1:11" x14ac:dyDescent="0.15">
      <c r="A131" t="s">
        <v>160</v>
      </c>
      <c r="B131" s="31">
        <v>37.323852000000002</v>
      </c>
      <c r="C131" s="31">
        <v>140.40357299999999</v>
      </c>
      <c r="D131">
        <v>0</v>
      </c>
      <c r="E131" t="s">
        <v>121</v>
      </c>
      <c r="F131" t="s">
        <v>122</v>
      </c>
      <c r="G131" t="s">
        <v>123</v>
      </c>
      <c r="H131" t="s">
        <v>123</v>
      </c>
      <c r="I131">
        <v>901001</v>
      </c>
      <c r="J131">
        <v>37.544033200000001</v>
      </c>
      <c r="K131">
        <v>140.67659130000001</v>
      </c>
    </row>
    <row r="132" spans="1:11" x14ac:dyDescent="0.15">
      <c r="A132" t="s">
        <v>161</v>
      </c>
      <c r="B132" s="31">
        <v>37.323675999999999</v>
      </c>
      <c r="C132" s="31">
        <v>140.403807</v>
      </c>
      <c r="D132">
        <v>0</v>
      </c>
      <c r="E132" t="s">
        <v>121</v>
      </c>
      <c r="F132" t="s">
        <v>122</v>
      </c>
      <c r="G132" t="s">
        <v>123</v>
      </c>
      <c r="H132" t="s">
        <v>123</v>
      </c>
      <c r="I132">
        <v>901001</v>
      </c>
      <c r="J132">
        <v>37.543543399999997</v>
      </c>
      <c r="K132">
        <v>140.6772421</v>
      </c>
    </row>
    <row r="133" spans="1:11" x14ac:dyDescent="0.15">
      <c r="A133" t="s">
        <v>162</v>
      </c>
      <c r="B133" s="31">
        <v>37.323855999999999</v>
      </c>
      <c r="C133" s="31">
        <v>140.40398400000001</v>
      </c>
      <c r="D133">
        <v>0</v>
      </c>
      <c r="E133" t="s">
        <v>121</v>
      </c>
      <c r="F133" t="s">
        <v>122</v>
      </c>
      <c r="G133" t="s">
        <v>123</v>
      </c>
      <c r="H133" t="s">
        <v>123</v>
      </c>
      <c r="I133">
        <v>901001</v>
      </c>
      <c r="J133">
        <v>37.544043799999997</v>
      </c>
      <c r="K133">
        <v>140.67773209999999</v>
      </c>
    </row>
    <row r="134" spans="1:11" x14ac:dyDescent="0.15">
      <c r="A134" t="s">
        <v>163</v>
      </c>
      <c r="B134" s="31">
        <v>37.323675000000001</v>
      </c>
      <c r="C134" s="31">
        <v>140.404223</v>
      </c>
      <c r="D134">
        <v>0</v>
      </c>
      <c r="E134" t="s">
        <v>121</v>
      </c>
      <c r="F134" t="s">
        <v>122</v>
      </c>
      <c r="G134" t="s">
        <v>123</v>
      </c>
      <c r="H134" t="s">
        <v>123</v>
      </c>
      <c r="I134">
        <v>901001</v>
      </c>
      <c r="J134">
        <v>37.543541300000001</v>
      </c>
      <c r="K134">
        <v>140.6783983</v>
      </c>
    </row>
    <row r="135" spans="1:11" x14ac:dyDescent="0.15">
      <c r="A135" t="s">
        <v>164</v>
      </c>
      <c r="B135" s="31">
        <v>37.323804000000003</v>
      </c>
      <c r="C135" s="31">
        <v>140.40437399999999</v>
      </c>
      <c r="D135">
        <v>0</v>
      </c>
      <c r="E135" t="s">
        <v>121</v>
      </c>
      <c r="F135" t="s">
        <v>122</v>
      </c>
      <c r="G135" t="s">
        <v>123</v>
      </c>
      <c r="H135" t="s">
        <v>123</v>
      </c>
      <c r="I135">
        <v>901001</v>
      </c>
      <c r="J135">
        <v>37.543899099999997</v>
      </c>
      <c r="K135">
        <v>140.67881639999999</v>
      </c>
    </row>
    <row r="136" spans="1:11" x14ac:dyDescent="0.15">
      <c r="A136" t="s">
        <v>165</v>
      </c>
      <c r="B136" s="31">
        <v>37.323672000000002</v>
      </c>
      <c r="C136" s="31">
        <v>140.404597</v>
      </c>
      <c r="D136">
        <v>0</v>
      </c>
      <c r="E136" t="s">
        <v>121</v>
      </c>
      <c r="F136" t="s">
        <v>122</v>
      </c>
      <c r="G136" t="s">
        <v>123</v>
      </c>
      <c r="H136" t="s">
        <v>123</v>
      </c>
      <c r="I136">
        <v>901001</v>
      </c>
      <c r="J136">
        <v>37.5435339</v>
      </c>
      <c r="K136">
        <v>140.67943729999999</v>
      </c>
    </row>
    <row r="137" spans="1:11" x14ac:dyDescent="0.15">
      <c r="A137" t="s">
        <v>166</v>
      </c>
      <c r="B137" s="31">
        <v>37.323630999999999</v>
      </c>
      <c r="C137" s="31">
        <v>140.405081</v>
      </c>
      <c r="D137">
        <v>0</v>
      </c>
      <c r="E137" t="s">
        <v>121</v>
      </c>
      <c r="F137" t="s">
        <v>122</v>
      </c>
      <c r="G137" t="s">
        <v>123</v>
      </c>
      <c r="H137" t="s">
        <v>123</v>
      </c>
      <c r="I137">
        <v>901001</v>
      </c>
      <c r="J137">
        <v>37.543418500000001</v>
      </c>
      <c r="K137">
        <v>140.68077969999999</v>
      </c>
    </row>
    <row r="138" spans="1:11" x14ac:dyDescent="0.15">
      <c r="A138" t="s">
        <v>168</v>
      </c>
      <c r="B138" s="31">
        <v>37.323511000000003</v>
      </c>
      <c r="C138" s="31">
        <v>140.40107699999999</v>
      </c>
      <c r="D138">
        <v>0</v>
      </c>
      <c r="E138" t="s">
        <v>121</v>
      </c>
      <c r="F138" t="s">
        <v>122</v>
      </c>
      <c r="G138" t="s">
        <v>123</v>
      </c>
      <c r="H138" t="s">
        <v>123</v>
      </c>
      <c r="I138">
        <v>901001</v>
      </c>
      <c r="J138">
        <v>37.543087200000002</v>
      </c>
      <c r="K138">
        <v>140.6696589</v>
      </c>
    </row>
    <row r="139" spans="1:11" x14ac:dyDescent="0.15">
      <c r="A139" t="s">
        <v>169</v>
      </c>
      <c r="B139" s="31">
        <v>37.323403999999996</v>
      </c>
      <c r="C139" s="31">
        <v>140.401343</v>
      </c>
      <c r="D139">
        <v>0</v>
      </c>
      <c r="E139" t="s">
        <v>121</v>
      </c>
      <c r="F139" t="s">
        <v>122</v>
      </c>
      <c r="G139" t="s">
        <v>123</v>
      </c>
      <c r="H139" t="s">
        <v>123</v>
      </c>
      <c r="I139">
        <v>901001</v>
      </c>
      <c r="J139">
        <v>37.542789599999999</v>
      </c>
      <c r="K139">
        <v>140.6703977</v>
      </c>
    </row>
    <row r="140" spans="1:11" x14ac:dyDescent="0.15">
      <c r="A140" t="s">
        <v>170</v>
      </c>
      <c r="B140" s="31">
        <v>37.323518999999997</v>
      </c>
      <c r="C140" s="31">
        <v>140.40152699999999</v>
      </c>
      <c r="D140">
        <v>0</v>
      </c>
      <c r="E140" t="s">
        <v>121</v>
      </c>
      <c r="F140" t="s">
        <v>122</v>
      </c>
      <c r="G140" t="s">
        <v>123</v>
      </c>
      <c r="H140" t="s">
        <v>123</v>
      </c>
      <c r="I140">
        <v>901001</v>
      </c>
      <c r="J140">
        <v>37.5431095</v>
      </c>
      <c r="K140">
        <v>140.67090909999999</v>
      </c>
    </row>
    <row r="141" spans="1:11" x14ac:dyDescent="0.15">
      <c r="A141" t="s">
        <v>171</v>
      </c>
      <c r="B141" s="31">
        <v>37.323379000000003</v>
      </c>
      <c r="C141" s="31">
        <v>140.401768</v>
      </c>
      <c r="D141">
        <v>0</v>
      </c>
      <c r="E141" t="s">
        <v>121</v>
      </c>
      <c r="F141" t="s">
        <v>122</v>
      </c>
      <c r="G141" t="s">
        <v>123</v>
      </c>
      <c r="H141" t="s">
        <v>123</v>
      </c>
      <c r="I141">
        <v>901001</v>
      </c>
      <c r="J141">
        <v>37.542719099999999</v>
      </c>
      <c r="K141">
        <v>140.67157660000001</v>
      </c>
    </row>
    <row r="142" spans="1:11" x14ac:dyDescent="0.15">
      <c r="A142" t="s">
        <v>172</v>
      </c>
      <c r="B142" s="31">
        <v>37.323517000000002</v>
      </c>
      <c r="C142" s="31">
        <v>140.40193500000001</v>
      </c>
      <c r="D142">
        <v>0</v>
      </c>
      <c r="E142" t="s">
        <v>121</v>
      </c>
      <c r="F142" t="s">
        <v>122</v>
      </c>
      <c r="G142" t="s">
        <v>123</v>
      </c>
      <c r="H142" t="s">
        <v>123</v>
      </c>
      <c r="I142">
        <v>901001</v>
      </c>
      <c r="J142">
        <v>37.543101399999998</v>
      </c>
      <c r="K142">
        <v>140.67204179999999</v>
      </c>
    </row>
    <row r="143" spans="1:11" x14ac:dyDescent="0.15">
      <c r="A143" t="s">
        <v>173</v>
      </c>
      <c r="B143" s="31">
        <v>37.323394</v>
      </c>
      <c r="C143" s="31">
        <v>140.402097</v>
      </c>
      <c r="D143">
        <v>0</v>
      </c>
      <c r="E143" t="s">
        <v>121</v>
      </c>
      <c r="F143" t="s">
        <v>122</v>
      </c>
      <c r="G143" t="s">
        <v>123</v>
      </c>
      <c r="H143" t="s">
        <v>123</v>
      </c>
      <c r="I143">
        <v>901001</v>
      </c>
      <c r="J143">
        <v>37.5427623</v>
      </c>
      <c r="K143">
        <v>140.6724911</v>
      </c>
    </row>
    <row r="144" spans="1:11" x14ac:dyDescent="0.15">
      <c r="A144" t="s">
        <v>174</v>
      </c>
      <c r="B144" s="31">
        <v>37.323490999999997</v>
      </c>
      <c r="C144" s="31">
        <v>140.40233699999999</v>
      </c>
      <c r="D144">
        <v>0</v>
      </c>
      <c r="E144" t="s">
        <v>121</v>
      </c>
      <c r="F144" t="s">
        <v>122</v>
      </c>
      <c r="G144" t="s">
        <v>123</v>
      </c>
      <c r="H144" t="s">
        <v>123</v>
      </c>
      <c r="I144">
        <v>901001</v>
      </c>
      <c r="J144">
        <v>37.543031300000003</v>
      </c>
      <c r="K144">
        <v>140.67315819999999</v>
      </c>
    </row>
    <row r="145" spans="1:11" x14ac:dyDescent="0.15">
      <c r="A145" t="s">
        <v>175</v>
      </c>
      <c r="B145" s="31">
        <v>37.323360000000001</v>
      </c>
      <c r="C145" s="31">
        <v>140.402591</v>
      </c>
      <c r="D145">
        <v>0</v>
      </c>
      <c r="E145" t="s">
        <v>121</v>
      </c>
      <c r="F145" t="s">
        <v>122</v>
      </c>
      <c r="G145" t="s">
        <v>123</v>
      </c>
      <c r="H145" t="s">
        <v>123</v>
      </c>
      <c r="I145">
        <v>901001</v>
      </c>
      <c r="J145">
        <v>37.542665499999998</v>
      </c>
      <c r="K145">
        <v>140.67386500000001</v>
      </c>
    </row>
    <row r="146" spans="1:11" x14ac:dyDescent="0.15">
      <c r="A146" t="s">
        <v>176</v>
      </c>
      <c r="B146" s="31">
        <v>37.323497000000003</v>
      </c>
      <c r="C146" s="31">
        <v>140.402759</v>
      </c>
      <c r="D146">
        <v>0</v>
      </c>
      <c r="E146" t="s">
        <v>121</v>
      </c>
      <c r="F146" t="s">
        <v>122</v>
      </c>
      <c r="G146" t="s">
        <v>123</v>
      </c>
      <c r="H146" t="s">
        <v>123</v>
      </c>
      <c r="I146">
        <v>901001</v>
      </c>
      <c r="J146">
        <v>37.543047799999997</v>
      </c>
      <c r="K146">
        <v>140.67433030000001</v>
      </c>
    </row>
    <row r="147" spans="1:11" x14ac:dyDescent="0.15">
      <c r="A147" t="s">
        <v>177</v>
      </c>
      <c r="B147" s="31">
        <v>37.323368000000002</v>
      </c>
      <c r="C147" s="31">
        <v>140.40296799999999</v>
      </c>
      <c r="D147">
        <v>0</v>
      </c>
      <c r="E147" t="s">
        <v>121</v>
      </c>
      <c r="F147" t="s">
        <v>122</v>
      </c>
      <c r="G147" t="s">
        <v>123</v>
      </c>
      <c r="H147" t="s">
        <v>123</v>
      </c>
      <c r="I147">
        <v>901001</v>
      </c>
      <c r="J147">
        <v>37.542689099999997</v>
      </c>
      <c r="K147">
        <v>140.67491219999999</v>
      </c>
    </row>
    <row r="148" spans="1:11" x14ac:dyDescent="0.15">
      <c r="A148" t="s">
        <v>179</v>
      </c>
      <c r="B148" s="31">
        <v>37.323493999999997</v>
      </c>
      <c r="C148" s="31">
        <v>140.40316100000001</v>
      </c>
      <c r="D148">
        <v>0</v>
      </c>
      <c r="E148" t="s">
        <v>121</v>
      </c>
      <c r="F148" t="s">
        <v>122</v>
      </c>
      <c r="G148" t="s">
        <v>123</v>
      </c>
      <c r="H148" t="s">
        <v>123</v>
      </c>
      <c r="I148">
        <v>901001</v>
      </c>
      <c r="J148">
        <v>37.543039899999997</v>
      </c>
      <c r="K148">
        <v>140.6754473</v>
      </c>
    </row>
    <row r="149" spans="1:11" x14ac:dyDescent="0.15">
      <c r="A149" t="s">
        <v>180</v>
      </c>
      <c r="B149" s="31">
        <v>37.323363000000001</v>
      </c>
      <c r="C149" s="31">
        <v>140.40339299999999</v>
      </c>
      <c r="D149">
        <v>0</v>
      </c>
      <c r="E149" t="s">
        <v>121</v>
      </c>
      <c r="F149" t="s">
        <v>122</v>
      </c>
      <c r="G149" t="s">
        <v>123</v>
      </c>
      <c r="H149" t="s">
        <v>123</v>
      </c>
      <c r="I149">
        <v>901001</v>
      </c>
      <c r="J149">
        <v>37.542674499999997</v>
      </c>
      <c r="K149">
        <v>140.6760917</v>
      </c>
    </row>
    <row r="150" spans="1:11" x14ac:dyDescent="0.15">
      <c r="A150" t="s">
        <v>181</v>
      </c>
      <c r="B150" s="31">
        <v>37.323500000000003</v>
      </c>
      <c r="C150" s="31">
        <v>140.40356299999999</v>
      </c>
      <c r="D150">
        <v>0</v>
      </c>
      <c r="E150" t="s">
        <v>121</v>
      </c>
      <c r="F150" t="s">
        <v>122</v>
      </c>
      <c r="G150" t="s">
        <v>123</v>
      </c>
      <c r="H150" t="s">
        <v>123</v>
      </c>
      <c r="I150">
        <v>901001</v>
      </c>
      <c r="J150">
        <v>37.543056800000002</v>
      </c>
      <c r="K150">
        <v>140.6765647</v>
      </c>
    </row>
    <row r="151" spans="1:11" x14ac:dyDescent="0.15">
      <c r="A151" t="s">
        <v>182</v>
      </c>
      <c r="B151" s="31">
        <v>37.323363999999998</v>
      </c>
      <c r="C151" s="31">
        <v>140.40382099999999</v>
      </c>
      <c r="D151">
        <v>0</v>
      </c>
      <c r="E151" t="s">
        <v>121</v>
      </c>
      <c r="F151" t="s">
        <v>122</v>
      </c>
      <c r="G151" t="s">
        <v>123</v>
      </c>
      <c r="H151" t="s">
        <v>123</v>
      </c>
      <c r="I151">
        <v>901001</v>
      </c>
      <c r="J151">
        <v>37.5426784</v>
      </c>
      <c r="K151">
        <v>140.67727919999999</v>
      </c>
    </row>
    <row r="152" spans="1:11" x14ac:dyDescent="0.15">
      <c r="A152" t="s">
        <v>183</v>
      </c>
      <c r="B152" s="31">
        <v>37.323512999999998</v>
      </c>
      <c r="C152" s="31">
        <v>140.403966</v>
      </c>
      <c r="D152">
        <v>0</v>
      </c>
      <c r="E152" t="s">
        <v>121</v>
      </c>
      <c r="F152" t="s">
        <v>122</v>
      </c>
      <c r="G152" t="s">
        <v>123</v>
      </c>
      <c r="H152" t="s">
        <v>123</v>
      </c>
      <c r="I152">
        <v>901001</v>
      </c>
      <c r="J152">
        <v>37.543092299999998</v>
      </c>
      <c r="K152">
        <v>140.67768229999999</v>
      </c>
    </row>
    <row r="153" spans="1:11" x14ac:dyDescent="0.15">
      <c r="A153" t="s">
        <v>184</v>
      </c>
      <c r="B153" s="31">
        <v>37.323343999999999</v>
      </c>
      <c r="C153" s="31">
        <v>140.40416300000001</v>
      </c>
      <c r="D153">
        <v>0</v>
      </c>
      <c r="E153" t="s">
        <v>121</v>
      </c>
      <c r="F153" t="s">
        <v>122</v>
      </c>
      <c r="G153" t="s">
        <v>123</v>
      </c>
      <c r="H153" t="s">
        <v>123</v>
      </c>
      <c r="I153">
        <v>901001</v>
      </c>
      <c r="J153">
        <v>37.5426219</v>
      </c>
      <c r="K153">
        <v>140.6782317</v>
      </c>
    </row>
    <row r="154" spans="1:11" x14ac:dyDescent="0.15">
      <c r="A154" t="s">
        <v>185</v>
      </c>
      <c r="B154" s="31">
        <v>37.323509000000001</v>
      </c>
      <c r="C154" s="31">
        <v>140.404303</v>
      </c>
      <c r="D154">
        <v>0</v>
      </c>
      <c r="E154" t="s">
        <v>121</v>
      </c>
      <c r="F154" t="s">
        <v>122</v>
      </c>
      <c r="G154" t="s">
        <v>123</v>
      </c>
      <c r="H154" t="s">
        <v>123</v>
      </c>
      <c r="I154">
        <v>901001</v>
      </c>
      <c r="J154">
        <v>37.543079400000003</v>
      </c>
      <c r="K154">
        <v>140.67861959999999</v>
      </c>
    </row>
    <row r="155" spans="1:11" x14ac:dyDescent="0.15">
      <c r="A155" t="s">
        <v>186</v>
      </c>
      <c r="B155" s="31">
        <v>37.323343000000001</v>
      </c>
      <c r="C155" s="31">
        <v>140.40460200000001</v>
      </c>
      <c r="D155">
        <v>0</v>
      </c>
      <c r="E155" t="s">
        <v>121</v>
      </c>
      <c r="F155" t="s">
        <v>122</v>
      </c>
      <c r="G155" t="s">
        <v>123</v>
      </c>
      <c r="H155" t="s">
        <v>123</v>
      </c>
      <c r="I155">
        <v>901001</v>
      </c>
      <c r="J155">
        <v>37.5426194</v>
      </c>
      <c r="K155">
        <v>140.67945040000001</v>
      </c>
    </row>
    <row r="156" spans="1:11" x14ac:dyDescent="0.15">
      <c r="A156" t="s">
        <v>187</v>
      </c>
      <c r="B156" s="31">
        <v>37.323498000000001</v>
      </c>
      <c r="C156" s="31">
        <v>140.40480099999999</v>
      </c>
      <c r="D156">
        <v>0</v>
      </c>
      <c r="E156" t="s">
        <v>121</v>
      </c>
      <c r="F156" t="s">
        <v>122</v>
      </c>
      <c r="G156" t="s">
        <v>123</v>
      </c>
      <c r="H156" t="s">
        <v>123</v>
      </c>
      <c r="I156">
        <v>901001</v>
      </c>
      <c r="J156">
        <v>37.543050899999997</v>
      </c>
      <c r="K156">
        <v>140.6800021</v>
      </c>
    </row>
    <row r="157" spans="1:11" x14ac:dyDescent="0.15">
      <c r="A157" t="s">
        <v>188</v>
      </c>
      <c r="B157" s="31">
        <v>37.323321999999997</v>
      </c>
      <c r="C157" s="31">
        <v>140.40502900000001</v>
      </c>
      <c r="D157">
        <v>0</v>
      </c>
      <c r="E157" t="s">
        <v>121</v>
      </c>
      <c r="F157" t="s">
        <v>122</v>
      </c>
      <c r="G157" t="s">
        <v>123</v>
      </c>
      <c r="H157" t="s">
        <v>123</v>
      </c>
      <c r="I157">
        <v>901001</v>
      </c>
      <c r="J157">
        <v>37.5425611</v>
      </c>
      <c r="K157">
        <v>140.68063720000001</v>
      </c>
    </row>
    <row r="158" spans="1:11" x14ac:dyDescent="0.15">
      <c r="A158" t="s">
        <v>190</v>
      </c>
      <c r="B158" s="31">
        <v>37.323490999999997</v>
      </c>
      <c r="C158" s="31">
        <v>140.40518299999999</v>
      </c>
      <c r="D158">
        <v>0</v>
      </c>
      <c r="E158" t="s">
        <v>121</v>
      </c>
      <c r="F158" t="s">
        <v>122</v>
      </c>
      <c r="G158" t="s">
        <v>123</v>
      </c>
      <c r="H158" t="s">
        <v>123</v>
      </c>
      <c r="I158">
        <v>901001</v>
      </c>
      <c r="J158">
        <v>37.543030799999997</v>
      </c>
      <c r="K158">
        <v>140.6810644</v>
      </c>
    </row>
    <row r="159" spans="1:11" x14ac:dyDescent="0.15">
      <c r="A159" t="s">
        <v>191</v>
      </c>
      <c r="B159" s="31">
        <v>37.323374999999999</v>
      </c>
      <c r="C159" s="31">
        <v>140.405472</v>
      </c>
      <c r="D159">
        <v>0</v>
      </c>
      <c r="E159" t="s">
        <v>121</v>
      </c>
      <c r="F159" t="s">
        <v>122</v>
      </c>
      <c r="G159" t="s">
        <v>123</v>
      </c>
      <c r="H159" t="s">
        <v>123</v>
      </c>
      <c r="I159">
        <v>901001</v>
      </c>
      <c r="J159">
        <v>37.542707800000002</v>
      </c>
      <c r="K159">
        <v>140.68186539999999</v>
      </c>
    </row>
    <row r="160" spans="1:11" x14ac:dyDescent="0.15">
      <c r="A160" t="s">
        <v>192</v>
      </c>
      <c r="B160" s="31">
        <v>37.323484000000001</v>
      </c>
      <c r="C160" s="31">
        <v>140.40559400000001</v>
      </c>
      <c r="D160">
        <v>0</v>
      </c>
      <c r="E160" t="s">
        <v>121</v>
      </c>
      <c r="F160" t="s">
        <v>122</v>
      </c>
      <c r="G160" t="s">
        <v>123</v>
      </c>
      <c r="H160" t="s">
        <v>123</v>
      </c>
      <c r="I160">
        <v>901001</v>
      </c>
      <c r="J160">
        <v>37.543010199999998</v>
      </c>
      <c r="K160">
        <v>140.6822047</v>
      </c>
    </row>
    <row r="161" spans="1:11" x14ac:dyDescent="0.15">
      <c r="A161" t="s">
        <v>193</v>
      </c>
      <c r="B161" s="31">
        <v>37.323397</v>
      </c>
      <c r="C161" s="31">
        <v>140.40579</v>
      </c>
      <c r="D161">
        <v>0</v>
      </c>
      <c r="E161" t="s">
        <v>121</v>
      </c>
      <c r="F161" t="s">
        <v>122</v>
      </c>
      <c r="G161" t="s">
        <v>123</v>
      </c>
      <c r="H161" t="s">
        <v>123</v>
      </c>
      <c r="I161">
        <v>901001</v>
      </c>
      <c r="J161">
        <v>37.542769900000003</v>
      </c>
      <c r="K161">
        <v>140.68274890000001</v>
      </c>
    </row>
    <row r="162" spans="1:11" x14ac:dyDescent="0.15">
      <c r="A162" t="s">
        <v>194</v>
      </c>
      <c r="B162" s="31">
        <v>37.323166000000001</v>
      </c>
      <c r="C162" s="31">
        <v>140.40269900000001</v>
      </c>
      <c r="D162">
        <v>0</v>
      </c>
      <c r="E162" t="s">
        <v>121</v>
      </c>
      <c r="F162" t="s">
        <v>122</v>
      </c>
      <c r="G162" t="s">
        <v>123</v>
      </c>
      <c r="H162" t="s">
        <v>123</v>
      </c>
      <c r="I162">
        <v>901001</v>
      </c>
      <c r="J162">
        <v>37.542128400000003</v>
      </c>
      <c r="K162">
        <v>140.67416370000001</v>
      </c>
    </row>
    <row r="163" spans="1:11" x14ac:dyDescent="0.15">
      <c r="A163" t="s">
        <v>195</v>
      </c>
      <c r="B163" s="31">
        <v>37.323172</v>
      </c>
      <c r="C163" s="31">
        <v>140.40312900000001</v>
      </c>
      <c r="D163">
        <v>0</v>
      </c>
      <c r="E163" t="s">
        <v>121</v>
      </c>
      <c r="F163" t="s">
        <v>122</v>
      </c>
      <c r="G163" t="s">
        <v>123</v>
      </c>
      <c r="H163" t="s">
        <v>123</v>
      </c>
      <c r="I163">
        <v>901001</v>
      </c>
      <c r="J163">
        <v>37.542144700000001</v>
      </c>
      <c r="K163">
        <v>140.6753592</v>
      </c>
    </row>
    <row r="164" spans="1:11" x14ac:dyDescent="0.15">
      <c r="A164" t="s">
        <v>196</v>
      </c>
      <c r="B164" s="31">
        <v>37.323022999999999</v>
      </c>
      <c r="C164" s="31">
        <v>140.404224</v>
      </c>
      <c r="D164">
        <v>0</v>
      </c>
      <c r="E164" t="s">
        <v>121</v>
      </c>
      <c r="F164" t="s">
        <v>122</v>
      </c>
      <c r="G164" t="s">
        <v>123</v>
      </c>
      <c r="H164" t="s">
        <v>123</v>
      </c>
      <c r="I164">
        <v>901001</v>
      </c>
      <c r="J164">
        <v>37.5417311</v>
      </c>
      <c r="K164">
        <v>140.67840129999999</v>
      </c>
    </row>
    <row r="165" spans="1:11" x14ac:dyDescent="0.15">
      <c r="A165" t="s">
        <v>197</v>
      </c>
      <c r="B165" s="31">
        <v>37.323177000000001</v>
      </c>
      <c r="C165" s="31">
        <v>140.40438399999999</v>
      </c>
      <c r="D165">
        <v>0</v>
      </c>
      <c r="E165" t="s">
        <v>121</v>
      </c>
      <c r="F165" t="s">
        <v>122</v>
      </c>
      <c r="G165" t="s">
        <v>123</v>
      </c>
      <c r="H165" t="s">
        <v>123</v>
      </c>
      <c r="I165">
        <v>901001</v>
      </c>
      <c r="J165">
        <v>37.542157199999998</v>
      </c>
      <c r="K165">
        <v>140.67884359999999</v>
      </c>
    </row>
    <row r="166" spans="1:11" x14ac:dyDescent="0.15">
      <c r="A166" t="s">
        <v>198</v>
      </c>
      <c r="B166" s="31">
        <v>37.323037999999997</v>
      </c>
      <c r="C166" s="31">
        <v>140.40460400000001</v>
      </c>
      <c r="D166">
        <v>0</v>
      </c>
      <c r="E166" t="s">
        <v>121</v>
      </c>
      <c r="F166" t="s">
        <v>122</v>
      </c>
      <c r="G166" t="s">
        <v>123</v>
      </c>
      <c r="H166" t="s">
        <v>123</v>
      </c>
      <c r="I166">
        <v>901001</v>
      </c>
      <c r="J166">
        <v>37.541773300000003</v>
      </c>
      <c r="K166">
        <v>140.67945639999999</v>
      </c>
    </row>
    <row r="167" spans="1:11" x14ac:dyDescent="0.15">
      <c r="A167" t="s">
        <v>199</v>
      </c>
      <c r="B167" s="31">
        <v>37.323171000000002</v>
      </c>
      <c r="C167" s="31">
        <v>140.40480299999999</v>
      </c>
      <c r="D167">
        <v>0</v>
      </c>
      <c r="E167" t="s">
        <v>121</v>
      </c>
      <c r="F167" t="s">
        <v>122</v>
      </c>
      <c r="G167" t="s">
        <v>123</v>
      </c>
      <c r="H167" t="s">
        <v>123</v>
      </c>
      <c r="I167">
        <v>901001</v>
      </c>
      <c r="J167">
        <v>37.542142599999998</v>
      </c>
      <c r="K167">
        <v>140.68000749999999</v>
      </c>
    </row>
    <row r="168" spans="1:11" x14ac:dyDescent="0.15">
      <c r="A168" t="s">
        <v>201</v>
      </c>
      <c r="B168" s="31">
        <v>37.323042000000001</v>
      </c>
      <c r="C168" s="31">
        <v>140.405021</v>
      </c>
      <c r="D168">
        <v>0</v>
      </c>
      <c r="E168" t="s">
        <v>121</v>
      </c>
      <c r="F168" t="s">
        <v>122</v>
      </c>
      <c r="G168" t="s">
        <v>123</v>
      </c>
      <c r="H168" t="s">
        <v>123</v>
      </c>
      <c r="I168">
        <v>901001</v>
      </c>
      <c r="J168">
        <v>37.541783700000003</v>
      </c>
      <c r="K168">
        <v>140.68061280000001</v>
      </c>
    </row>
    <row r="169" spans="1:11" x14ac:dyDescent="0.15">
      <c r="A169" t="s">
        <v>202</v>
      </c>
      <c r="B169" s="31">
        <v>37.323188000000002</v>
      </c>
      <c r="C169" s="31">
        <v>140.40521200000001</v>
      </c>
      <c r="D169">
        <v>0</v>
      </c>
      <c r="E169" t="s">
        <v>121</v>
      </c>
      <c r="F169" t="s">
        <v>122</v>
      </c>
      <c r="G169" t="s">
        <v>123</v>
      </c>
      <c r="H169" t="s">
        <v>123</v>
      </c>
      <c r="I169">
        <v>901001</v>
      </c>
      <c r="J169">
        <v>37.542189299999997</v>
      </c>
      <c r="K169">
        <v>140.68114560000001</v>
      </c>
    </row>
    <row r="170" spans="1:11" x14ac:dyDescent="0.15">
      <c r="A170" t="s">
        <v>203</v>
      </c>
      <c r="B170" s="31">
        <v>37.322837999999997</v>
      </c>
      <c r="C170" s="31">
        <v>140.40438800000001</v>
      </c>
      <c r="D170">
        <v>0</v>
      </c>
      <c r="E170" t="s">
        <v>121</v>
      </c>
      <c r="F170" t="s">
        <v>122</v>
      </c>
      <c r="G170" t="s">
        <v>123</v>
      </c>
      <c r="H170" t="s">
        <v>123</v>
      </c>
      <c r="I170">
        <v>901001</v>
      </c>
      <c r="J170">
        <v>37.541217699999997</v>
      </c>
      <c r="K170">
        <v>140.6788564</v>
      </c>
    </row>
    <row r="171" spans="1:11" x14ac:dyDescent="0.15">
      <c r="A171" t="s">
        <v>204</v>
      </c>
      <c r="B171" s="31">
        <v>37.322035</v>
      </c>
      <c r="C171" s="31">
        <v>140.390747</v>
      </c>
      <c r="D171">
        <v>0</v>
      </c>
      <c r="E171" t="s">
        <v>121</v>
      </c>
      <c r="F171" t="s">
        <v>205</v>
      </c>
      <c r="G171" t="s">
        <v>123</v>
      </c>
      <c r="H171" t="s">
        <v>123</v>
      </c>
      <c r="I171">
        <v>901001</v>
      </c>
      <c r="J171">
        <v>37.538984999999997</v>
      </c>
      <c r="K171">
        <v>140.652074</v>
      </c>
    </row>
    <row r="172" spans="1:11" x14ac:dyDescent="0.15">
      <c r="A172" t="s">
        <v>206</v>
      </c>
      <c r="B172" s="31">
        <v>37.322071000000001</v>
      </c>
      <c r="C172" s="31">
        <v>140.39096799999999</v>
      </c>
      <c r="D172">
        <v>0</v>
      </c>
      <c r="E172" t="s">
        <v>121</v>
      </c>
      <c r="F172" t="s">
        <v>205</v>
      </c>
      <c r="G172" t="s">
        <v>123</v>
      </c>
      <c r="H172" t="s">
        <v>123</v>
      </c>
      <c r="I172">
        <v>901001</v>
      </c>
      <c r="J172">
        <v>37.539085999999998</v>
      </c>
      <c r="K172">
        <v>140.65269000000001</v>
      </c>
    </row>
    <row r="173" spans="1:11" x14ac:dyDescent="0.15">
      <c r="A173" t="s">
        <v>207</v>
      </c>
      <c r="B173" s="31">
        <v>37.322254999999998</v>
      </c>
      <c r="C173" s="31">
        <v>140.391041</v>
      </c>
      <c r="D173">
        <v>0</v>
      </c>
      <c r="E173" t="s">
        <v>121</v>
      </c>
      <c r="F173" t="s">
        <v>205</v>
      </c>
      <c r="G173" t="s">
        <v>123</v>
      </c>
      <c r="H173" t="s">
        <v>123</v>
      </c>
      <c r="I173">
        <v>901001</v>
      </c>
      <c r="J173">
        <v>37.539596000000003</v>
      </c>
      <c r="K173">
        <v>140.65289200000001</v>
      </c>
    </row>
    <row r="174" spans="1:11" x14ac:dyDescent="0.15">
      <c r="A174" t="s">
        <v>208</v>
      </c>
      <c r="B174" s="31">
        <v>37.322685</v>
      </c>
      <c r="C174" s="31">
        <v>140.39088699999999</v>
      </c>
      <c r="D174">
        <v>0</v>
      </c>
      <c r="E174" t="s">
        <v>121</v>
      </c>
      <c r="F174" t="s">
        <v>205</v>
      </c>
      <c r="G174" t="s">
        <v>123</v>
      </c>
      <c r="H174" t="s">
        <v>123</v>
      </c>
      <c r="I174">
        <v>901001</v>
      </c>
      <c r="J174">
        <v>37.540790999999999</v>
      </c>
      <c r="K174">
        <v>140.65246400000001</v>
      </c>
    </row>
    <row r="175" spans="1:11" x14ac:dyDescent="0.15">
      <c r="A175" t="s">
        <v>209</v>
      </c>
      <c r="B175" s="31">
        <v>37.323222999999999</v>
      </c>
      <c r="C175" s="31">
        <v>140.39134100000001</v>
      </c>
      <c r="D175">
        <v>0</v>
      </c>
      <c r="E175" t="s">
        <v>121</v>
      </c>
      <c r="F175" t="s">
        <v>205</v>
      </c>
      <c r="G175" t="s">
        <v>123</v>
      </c>
      <c r="H175" t="s">
        <v>123</v>
      </c>
      <c r="I175">
        <v>901001</v>
      </c>
      <c r="J175">
        <v>37.542285</v>
      </c>
      <c r="K175">
        <v>140.65372600000001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ANZAI-TU-PC6</cp:lastModifiedBy>
  <cp:lastPrinted>2020-03-17T02:11:33Z</cp:lastPrinted>
  <dcterms:created xsi:type="dcterms:W3CDTF">2010-02-25T02:26:11Z</dcterms:created>
  <dcterms:modified xsi:type="dcterms:W3CDTF">2020-06-16T05:51:12Z</dcterms:modified>
</cp:coreProperties>
</file>